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공유폴더\홈페이지\재무제표(영문)\"/>
    </mc:Choice>
  </mc:AlternateContent>
  <bookViews>
    <workbookView xWindow="-15" yWindow="285" windowWidth="14415" windowHeight="12060" tabRatio="749"/>
  </bookViews>
  <sheets>
    <sheet name="BS     " sheetId="47" r:id="rId1"/>
    <sheet name="PL     " sheetId="37" r:id="rId2"/>
  </sheets>
  <definedNames>
    <definedName name="__123Graph_AGNP" localSheetId="0" hidden="1">#REF!</definedName>
    <definedName name="__123Graph_AGNP" localSheetId="1" hidden="1">#REF!</definedName>
    <definedName name="__123Graph_AGNP" hidden="1">#REF!</definedName>
    <definedName name="__123Graph_Aｼｪｱ" localSheetId="0" hidden="1">#REF!</definedName>
    <definedName name="__123Graph_Aｼｪｱ" localSheetId="1" hidden="1">#REF!</definedName>
    <definedName name="__123Graph_Aｼｪｱ" hidden="1">#REF!</definedName>
    <definedName name="__123Graph_A国内売上" localSheetId="0" hidden="1">#REF!</definedName>
    <definedName name="__123Graph_A国内売上" localSheetId="1" hidden="1">#REF!</definedName>
    <definedName name="__123Graph_A国内売上" hidden="1">#REF!</definedName>
    <definedName name="__123Graph_A国内需要" localSheetId="0" hidden="1">#REF!</definedName>
    <definedName name="__123Graph_A国内需要" localSheetId="1" hidden="1">#REF!</definedName>
    <definedName name="__123Graph_A国内需要" hidden="1">#REF!</definedName>
    <definedName name="__123Graph_A登録1" localSheetId="0" hidden="1">#REF!</definedName>
    <definedName name="__123Graph_A登録1" localSheetId="1" hidden="1">#REF!</definedName>
    <definedName name="__123Graph_A登録1" hidden="1">#REF!</definedName>
    <definedName name="__123Graph_A登録2" localSheetId="0" hidden="1">#REF!</definedName>
    <definedName name="__123Graph_A登録2" localSheetId="1" hidden="1">#REF!</definedName>
    <definedName name="__123Graph_A登録2" hidden="1">#REF!</definedName>
    <definedName name="__123Graph_A流動" localSheetId="0" hidden="1">#REF!</definedName>
    <definedName name="__123Graph_A流動" localSheetId="1" hidden="1">#REF!</definedName>
    <definedName name="__123Graph_A流動" hidden="1">#REF!</definedName>
    <definedName name="__123Graph_A営業" localSheetId="0" hidden="1">#REF!</definedName>
    <definedName name="__123Graph_A営業" localSheetId="1" hidden="1">#REF!</definedName>
    <definedName name="__123Graph_A営業" hidden="1">#REF!</definedName>
    <definedName name="__123Graph_A営業利益率" localSheetId="0" hidden="1">#REF!</definedName>
    <definedName name="__123Graph_A営業利益率" localSheetId="1" hidden="1">#REF!</definedName>
    <definedName name="__123Graph_A営業利益率" hidden="1">#REF!</definedName>
    <definedName name="__123Graph_A原単位" localSheetId="0" hidden="1">#REF!</definedName>
    <definedName name="__123Graph_A原単位" localSheetId="1" hidden="1">#REF!</definedName>
    <definedName name="__123Graph_A原単位" hidden="1">#REF!</definedName>
    <definedName name="__123Graph_A自動車生産台数" localSheetId="0" hidden="1">#REF!</definedName>
    <definedName name="__123Graph_A自動車生産台数" localSheetId="1" hidden="1">#REF!</definedName>
    <definedName name="__123Graph_A自動車生産台数" hidden="1">#REF!</definedName>
    <definedName name="__123Graph_A調色件1" localSheetId="0" hidden="1">#REF!</definedName>
    <definedName name="__123Graph_A調色件1" localSheetId="1" hidden="1">#REF!</definedName>
    <definedName name="__123Graph_A調色件1" hidden="1">#REF!</definedName>
    <definedName name="__123Graph_A車種別生産台数" localSheetId="0" hidden="1">#REF!</definedName>
    <definedName name="__123Graph_A車種別生産台数" localSheetId="1" hidden="1">#REF!</definedName>
    <definedName name="__123Graph_A車種別生産台数" hidden="1">#REF!</definedName>
    <definedName name="__123Graph_BGNP" localSheetId="0" hidden="1">#REF!</definedName>
    <definedName name="__123Graph_BGNP" localSheetId="1" hidden="1">#REF!</definedName>
    <definedName name="__123Graph_BGNP" hidden="1">#REF!</definedName>
    <definedName name="__123Graph_Bｼｪｱ" localSheetId="0" hidden="1">#REF!</definedName>
    <definedName name="__123Graph_Bｼｪｱ" localSheetId="1" hidden="1">#REF!</definedName>
    <definedName name="__123Graph_Bｼｪｱ" hidden="1">#REF!</definedName>
    <definedName name="__123Graph_B国内売上" localSheetId="0" hidden="1">#REF!</definedName>
    <definedName name="__123Graph_B国内売上" localSheetId="1" hidden="1">#REF!</definedName>
    <definedName name="__123Graph_B国内売上" hidden="1">#REF!</definedName>
    <definedName name="__123Graph_B国内需要" localSheetId="0" hidden="1">#REF!</definedName>
    <definedName name="__123Graph_B国内需要" localSheetId="1" hidden="1">#REF!</definedName>
    <definedName name="__123Graph_B国内需要" hidden="1">#REF!</definedName>
    <definedName name="__123Graph_B登録1" localSheetId="0" hidden="1">#REF!</definedName>
    <definedName name="__123Graph_B登録1" localSheetId="1" hidden="1">#REF!</definedName>
    <definedName name="__123Graph_B登録1" hidden="1">#REF!</definedName>
    <definedName name="__123Graph_B登録2" localSheetId="0" hidden="1">#REF!</definedName>
    <definedName name="__123Graph_B登録2" localSheetId="1" hidden="1">#REF!</definedName>
    <definedName name="__123Graph_B登録2" hidden="1">#REF!</definedName>
    <definedName name="__123Graph_B流動" localSheetId="0" hidden="1">#REF!</definedName>
    <definedName name="__123Graph_B流動" localSheetId="1" hidden="1">#REF!</definedName>
    <definedName name="__123Graph_B流動" hidden="1">#REF!</definedName>
    <definedName name="__123Graph_B営業" localSheetId="0" hidden="1">#REF!</definedName>
    <definedName name="__123Graph_B営業" localSheetId="1" hidden="1">#REF!</definedName>
    <definedName name="__123Graph_B営業" hidden="1">#REF!</definedName>
    <definedName name="__123Graph_B原単位" localSheetId="0" hidden="1">#REF!</definedName>
    <definedName name="__123Graph_B原単位" localSheetId="1" hidden="1">#REF!</definedName>
    <definedName name="__123Graph_B原単位" hidden="1">#REF!</definedName>
    <definedName name="__123Graph_B自動車生産台数" localSheetId="0" hidden="1">#REF!</definedName>
    <definedName name="__123Graph_B自動車生産台数" localSheetId="1" hidden="1">#REF!</definedName>
    <definedName name="__123Graph_B自動車生産台数" hidden="1">#REF!</definedName>
    <definedName name="__123Graph_B調色件1" localSheetId="0" hidden="1">#REF!</definedName>
    <definedName name="__123Graph_B調色件1" localSheetId="1" hidden="1">#REF!</definedName>
    <definedName name="__123Graph_B調色件1" hidden="1">#REF!</definedName>
    <definedName name="__123Graph_B車種別生産台数" localSheetId="0" hidden="1">#REF!</definedName>
    <definedName name="__123Graph_B車種別生産台数" localSheetId="1" hidden="1">#REF!</definedName>
    <definedName name="__123Graph_B車種別生産台数" hidden="1">#REF!</definedName>
    <definedName name="__123Graph_B総利益" localSheetId="0" hidden="1">#REF!</definedName>
    <definedName name="__123Graph_B総利益" localSheetId="1" hidden="1">#REF!</definedName>
    <definedName name="__123Graph_B総利益" hidden="1">#REF!</definedName>
    <definedName name="__123Graph_B販管" localSheetId="0" hidden="1">#REF!</definedName>
    <definedName name="__123Graph_B販管" localSheetId="1" hidden="1">#REF!</definedName>
    <definedName name="__123Graph_B販管" hidden="1">#REF!</definedName>
    <definedName name="__123Graph_CGNP" localSheetId="0" hidden="1">#REF!</definedName>
    <definedName name="__123Graph_CGNP" localSheetId="1" hidden="1">#REF!</definedName>
    <definedName name="__123Graph_CGNP" hidden="1">#REF!</definedName>
    <definedName name="__123Graph_Cｼｪｱ" localSheetId="0" hidden="1">#REF!</definedName>
    <definedName name="__123Graph_Cｼｪｱ" localSheetId="1" hidden="1">#REF!</definedName>
    <definedName name="__123Graph_Cｼｪｱ" hidden="1">#REF!</definedName>
    <definedName name="__123Graph_C国内売上" localSheetId="0" hidden="1">#REF!</definedName>
    <definedName name="__123Graph_C国内売上" localSheetId="1" hidden="1">#REF!</definedName>
    <definedName name="__123Graph_C国内売上" hidden="1">#REF!</definedName>
    <definedName name="__123Graph_C国内需要" localSheetId="0" hidden="1">#REF!</definedName>
    <definedName name="__123Graph_C国内需要" localSheetId="1" hidden="1">#REF!</definedName>
    <definedName name="__123Graph_C国内需要" hidden="1">#REF!</definedName>
    <definedName name="__123Graph_C登録1" localSheetId="0" hidden="1">#REF!</definedName>
    <definedName name="__123Graph_C登録1" localSheetId="1" hidden="1">#REF!</definedName>
    <definedName name="__123Graph_C登録1" hidden="1">#REF!</definedName>
    <definedName name="__123Graph_C登録2" localSheetId="0" hidden="1">#REF!</definedName>
    <definedName name="__123Graph_C登録2" localSheetId="1" hidden="1">#REF!</definedName>
    <definedName name="__123Graph_C登録2" hidden="1">#REF!</definedName>
    <definedName name="__123Graph_C営業利益率" localSheetId="0" hidden="1">#REF!</definedName>
    <definedName name="__123Graph_C営業利益率" localSheetId="1" hidden="1">#REF!</definedName>
    <definedName name="__123Graph_C営業利益率" hidden="1">#REF!</definedName>
    <definedName name="__123Graph_C原単位" localSheetId="0" hidden="1">#REF!</definedName>
    <definedName name="__123Graph_C原単位" localSheetId="1" hidden="1">#REF!</definedName>
    <definedName name="__123Graph_C原単位" hidden="1">#REF!</definedName>
    <definedName name="__123Graph_C自動車生産台数" localSheetId="0" hidden="1">#REF!</definedName>
    <definedName name="__123Graph_C自動車生産台数" localSheetId="1" hidden="1">#REF!</definedName>
    <definedName name="__123Graph_C自動車生産台数" hidden="1">#REF!</definedName>
    <definedName name="__123Graph_C調色件1" localSheetId="0" hidden="1">#REF!</definedName>
    <definedName name="__123Graph_C調色件1" localSheetId="1" hidden="1">#REF!</definedName>
    <definedName name="__123Graph_C調色件1" hidden="1">#REF!</definedName>
    <definedName name="__123Graph_C車種別生産台数" localSheetId="0" hidden="1">#REF!</definedName>
    <definedName name="__123Graph_C車種別生産台数" localSheetId="1" hidden="1">#REF!</definedName>
    <definedName name="__123Graph_C車種別生産台数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NP" localSheetId="0" hidden="1">#REF!</definedName>
    <definedName name="__123Graph_DGNP" localSheetId="1" hidden="1">#REF!</definedName>
    <definedName name="__123Graph_DGNP" hidden="1">#REF!</definedName>
    <definedName name="__123Graph_Dｼｪｱ" localSheetId="0" hidden="1">#REF!</definedName>
    <definedName name="__123Graph_Dｼｪｱ" localSheetId="1" hidden="1">#REF!</definedName>
    <definedName name="__123Graph_Dｼｪｱ" hidden="1">#REF!</definedName>
    <definedName name="__123Graph_D国内売上" localSheetId="0" hidden="1">#REF!</definedName>
    <definedName name="__123Graph_D国内売上" localSheetId="1" hidden="1">#REF!</definedName>
    <definedName name="__123Graph_D国内売上" hidden="1">#REF!</definedName>
    <definedName name="__123Graph_D国内需要" localSheetId="0" hidden="1">#REF!</definedName>
    <definedName name="__123Graph_D国内需要" localSheetId="1" hidden="1">#REF!</definedName>
    <definedName name="__123Graph_D国内需要" hidden="1">#REF!</definedName>
    <definedName name="__123Graph_D登録1" localSheetId="0" hidden="1">#REF!</definedName>
    <definedName name="__123Graph_D登録1" localSheetId="1" hidden="1">#REF!</definedName>
    <definedName name="__123Graph_D登録1" hidden="1">#REF!</definedName>
    <definedName name="__123Graph_D登録2" localSheetId="0" hidden="1">#REF!</definedName>
    <definedName name="__123Graph_D登録2" localSheetId="1" hidden="1">#REF!</definedName>
    <definedName name="__123Graph_D登録2" hidden="1">#REF!</definedName>
    <definedName name="__123Graph_D原単位" localSheetId="0" hidden="1">#REF!</definedName>
    <definedName name="__123Graph_D原単位" localSheetId="1" hidden="1">#REF!</definedName>
    <definedName name="__123Graph_D原単位" hidden="1">#REF!</definedName>
    <definedName name="__123Graph_D自動車生産台数" localSheetId="0" hidden="1">#REF!</definedName>
    <definedName name="__123Graph_D自動車生産台数" localSheetId="1" hidden="1">#REF!</definedName>
    <definedName name="__123Graph_D自動車生産台数" hidden="1">#REF!</definedName>
    <definedName name="__123Graph_D調色件1" localSheetId="0" hidden="1">#REF!</definedName>
    <definedName name="__123Graph_D調色件1" localSheetId="1" hidden="1">#REF!</definedName>
    <definedName name="__123Graph_D調色件1" hidden="1">#REF!</definedName>
    <definedName name="__123Graph_D車種別生産台数" localSheetId="0" hidden="1">#REF!</definedName>
    <definedName name="__123Graph_D車種別生産台数" localSheetId="1" hidden="1">#REF!</definedName>
    <definedName name="__123Graph_D車種別生産台数" hidden="1">#REF!</definedName>
    <definedName name="__123Graph_Eｼｪｱ" localSheetId="0" hidden="1">#REF!</definedName>
    <definedName name="__123Graph_Eｼｪｱ" localSheetId="1" hidden="1">#REF!</definedName>
    <definedName name="__123Graph_Eｼｪｱ" hidden="1">#REF!</definedName>
    <definedName name="__123Graph_E国内売上" localSheetId="0" hidden="1">#REF!</definedName>
    <definedName name="__123Graph_E国内売上" localSheetId="1" hidden="1">#REF!</definedName>
    <definedName name="__123Graph_E国内売上" hidden="1">#REF!</definedName>
    <definedName name="__123Graph_E国内需要" localSheetId="0" hidden="1">#REF!</definedName>
    <definedName name="__123Graph_E国内需要" localSheetId="1" hidden="1">#REF!</definedName>
    <definedName name="__123Graph_E国内需要" hidden="1">#REF!</definedName>
    <definedName name="__123Graph_E登録1" localSheetId="0" hidden="1">#REF!</definedName>
    <definedName name="__123Graph_E登録1" localSheetId="1" hidden="1">#REF!</definedName>
    <definedName name="__123Graph_E登録1" hidden="1">#REF!</definedName>
    <definedName name="__123Graph_E登録2" localSheetId="0" hidden="1">#REF!</definedName>
    <definedName name="__123Graph_E登録2" localSheetId="1" hidden="1">#REF!</definedName>
    <definedName name="__123Graph_E登録2" hidden="1">#REF!</definedName>
    <definedName name="__123Graph_E調色件1" localSheetId="0" hidden="1">#REF!</definedName>
    <definedName name="__123Graph_E調色件1" localSheetId="1" hidden="1">#REF!</definedName>
    <definedName name="__123Graph_E調色件1" hidden="1">#REF!</definedName>
    <definedName name="__123Graph_Fｼｪｱ" localSheetId="0" hidden="1">#REF!</definedName>
    <definedName name="__123Graph_Fｼｪｱ" localSheetId="1" hidden="1">#REF!</definedName>
    <definedName name="__123Graph_Fｼｪｱ" hidden="1">#REF!</definedName>
    <definedName name="__123Graph_F国内売上" localSheetId="0" hidden="1">#REF!</definedName>
    <definedName name="__123Graph_F国内売上" localSheetId="1" hidden="1">#REF!</definedName>
    <definedName name="__123Graph_F国内売上" hidden="1">#REF!</definedName>
    <definedName name="__123Graph_F国内需要" localSheetId="0" hidden="1">#REF!</definedName>
    <definedName name="__123Graph_F国内需要" localSheetId="1" hidden="1">#REF!</definedName>
    <definedName name="__123Graph_F国内需要" hidden="1">#REF!</definedName>
    <definedName name="__123Graph_F登録1" localSheetId="0" hidden="1">#REF!</definedName>
    <definedName name="__123Graph_F登録1" localSheetId="1" hidden="1">#REF!</definedName>
    <definedName name="__123Graph_F登録1" hidden="1">#REF!</definedName>
    <definedName name="__123Graph_F登録2" localSheetId="0" hidden="1">#REF!</definedName>
    <definedName name="__123Graph_F登録2" localSheetId="1" hidden="1">#REF!</definedName>
    <definedName name="__123Graph_F登録2" hidden="1">#REF!</definedName>
    <definedName name="__123Graph_F調色件1" localSheetId="0" hidden="1">#REF!</definedName>
    <definedName name="__123Graph_F調色件1" localSheetId="1" hidden="1">#REF!</definedName>
    <definedName name="__123Graph_F調色件1" hidden="1">#REF!</definedName>
    <definedName name="__123Graph_XGNP" localSheetId="0" hidden="1">#REF!</definedName>
    <definedName name="__123Graph_XGNP" localSheetId="1" hidden="1">#REF!</definedName>
    <definedName name="__123Graph_XGNP" hidden="1">#REF!</definedName>
    <definedName name="__123Graph_Xｼｪｱ" localSheetId="0" hidden="1">#REF!</definedName>
    <definedName name="__123Graph_Xｼｪｱ" localSheetId="1" hidden="1">#REF!</definedName>
    <definedName name="__123Graph_Xｼｪｱ" hidden="1">#REF!</definedName>
    <definedName name="__123Graph_X国内売上" localSheetId="0" hidden="1">#REF!</definedName>
    <definedName name="__123Graph_X国内売上" localSheetId="1" hidden="1">#REF!</definedName>
    <definedName name="__123Graph_X国内売上" hidden="1">#REF!</definedName>
    <definedName name="__123Graph_X国内需要" localSheetId="0" hidden="1">#REF!</definedName>
    <definedName name="__123Graph_X国内需要" localSheetId="1" hidden="1">#REF!</definedName>
    <definedName name="__123Graph_X国内需要" hidden="1">#REF!</definedName>
    <definedName name="__123Graph_X登録1" localSheetId="0" hidden="1">#REF!</definedName>
    <definedName name="__123Graph_X登録1" localSheetId="1" hidden="1">#REF!</definedName>
    <definedName name="__123Graph_X登録1" hidden="1">#REF!</definedName>
    <definedName name="__123Graph_X登録2" localSheetId="0" hidden="1">#REF!</definedName>
    <definedName name="__123Graph_X登録2" localSheetId="1" hidden="1">#REF!</definedName>
    <definedName name="__123Graph_X登録2" hidden="1">#REF!</definedName>
    <definedName name="__123Graph_X原単位" localSheetId="0" hidden="1">#REF!</definedName>
    <definedName name="__123Graph_X原単位" localSheetId="1" hidden="1">#REF!</definedName>
    <definedName name="__123Graph_X原単位" hidden="1">#REF!</definedName>
    <definedName name="__123Graph_X自動車生産台数" localSheetId="0" hidden="1">#REF!</definedName>
    <definedName name="__123Graph_X自動車生産台数" localSheetId="1" hidden="1">#REF!</definedName>
    <definedName name="__123Graph_X自動車生産台数" hidden="1">#REF!</definedName>
    <definedName name="__123Graph_X調色件1" localSheetId="0" hidden="1">#REF!</definedName>
    <definedName name="__123Graph_X調色件1" localSheetId="1" hidden="1">#REF!</definedName>
    <definedName name="__123Graph_X調色件1" hidden="1">#REF!</definedName>
    <definedName name="__123Graph_X車種別生産台数" localSheetId="0" hidden="1">#REF!</definedName>
    <definedName name="__123Graph_X車種別生産台数" localSheetId="1" hidden="1">#REF!</definedName>
    <definedName name="__123Graph_X車種別生産台数" hidden="1">#REF!</definedName>
    <definedName name="__IntlFixup" hidden="1">TRUE</definedName>
    <definedName name="_aaa2" localSheetId="0" hidden="1">#REF!</definedName>
    <definedName name="_aaa2" localSheetId="1" hidden="1">#REF!</definedName>
    <definedName name="_aaa2" hidden="1">#REF!</definedName>
    <definedName name="_Dist_Bin" localSheetId="0" hidden="1">#REF!</definedName>
    <definedName name="_Dist_Bin" localSheetId="1" hidden="1">#REF!</definedName>
    <definedName name="_Dist_Bin" hidden="1">#REF!</definedName>
    <definedName name="_Dist_Values" localSheetId="0" hidden="1">#REF!</definedName>
    <definedName name="_Dist_Values" localSheetId="1" hidden="1">#REF!</definedName>
    <definedName name="_Dist_Values" hidden="1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0" hidden="1">#REF!</definedName>
    <definedName name="_FILL1" localSheetId="1" hidden="1">#REF!</definedName>
    <definedName name="_FILL1" hidden="1">#REF!</definedName>
    <definedName name="_xlnm._FilterDatabase" localSheetId="0" hidden="1">'BS     '!$B$7:$J$323</definedName>
    <definedName name="_xlnm._FilterDatabase" localSheetId="1" hidden="1">'PL     '!$B$7:$L$128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0" hidden="1">#REF!</definedName>
    <definedName name="_MatMult_A" localSheetId="1" hidden="1">#REF!</definedName>
    <definedName name="_MatMult_A" hidden="1">#REF!</definedName>
    <definedName name="_MatMult_AxB" localSheetId="0" hidden="1">#REF!</definedName>
    <definedName name="_MatMult_AxB" localSheetId="1" hidden="1">#REF!</definedName>
    <definedName name="_MatMult_AxB" hidden="1">#REF!</definedName>
    <definedName name="_MatMult_B" localSheetId="0" hidden="1">#REF!</definedName>
    <definedName name="_MatMult_B" localSheetId="1" hidden="1">#REF!</definedName>
    <definedName name="_MatMult_B" hidden="1">#REF!</definedName>
    <definedName name="_Order1" hidden="1">255</definedName>
    <definedName name="_Order2" hidden="1">255</definedName>
    <definedName name="_Parse_In" localSheetId="0" hidden="1">#REF!</definedName>
    <definedName name="_Parse_In" localSheetId="1" hidden="1">#REF!</definedName>
    <definedName name="_Parse_In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t" localSheetId="0" hidden="1">#REF!</definedName>
    <definedName name="_Sort" localSheetId="1" hidden="1">#REF!</definedName>
    <definedName name="_Sort" hidden="1">#REF!</definedName>
    <definedName name="_SORT1" localSheetId="0" hidden="1">#REF!</definedName>
    <definedName name="_SORT1" localSheetId="1" hidden="1">#REF!</definedName>
    <definedName name="_SORT1" hidden="1">#REF!</definedName>
    <definedName name="_SSS1" localSheetId="0" hidden="1">#REF!</definedName>
    <definedName name="_SSS1" localSheetId="1" hidden="1">#REF!</definedName>
    <definedName name="_SSS1" hidden="1">#REF!</definedName>
    <definedName name="_Table2_In1" localSheetId="0" hidden="1">#REF!</definedName>
    <definedName name="_Table2_In1" localSheetId="1" hidden="1">#REF!</definedName>
    <definedName name="_Table2_In1" hidden="1">#REF!</definedName>
    <definedName name="_Table2_In2" localSheetId="0" hidden="1">#REF!</definedName>
    <definedName name="_Table2_In2" localSheetId="1" hidden="1">#REF!</definedName>
    <definedName name="_Table2_In2" hidden="1">#REF!</definedName>
    <definedName name="_Table2_Out" localSheetId="0" hidden="1">#REF!</definedName>
    <definedName name="_Table2_Out" localSheetId="1" hidden="1">#REF!</definedName>
    <definedName name="_Table2_Out" hidden="1">#REF!</definedName>
    <definedName name="AAA" localSheetId="0" hidden="1">#REF!</definedName>
    <definedName name="AAA" localSheetId="1" hidden="1">#REF!</definedName>
    <definedName name="AAA" hidden="1">#REF!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0" hidden="1">#REF!</definedName>
    <definedName name="AS2StaticLS" localSheetId="1" hidden="1">#REF!</definedName>
    <definedName name="AS2StaticLS" hidden="1">#REF!</definedName>
    <definedName name="AS2SyncStepLS" hidden="1">0</definedName>
    <definedName name="AS2TickmarkLS" localSheetId="0" hidden="1">#REF!</definedName>
    <definedName name="AS2TickmarkLS" localSheetId="1" hidden="1">#REF!</definedName>
    <definedName name="AS2TickmarkLS" hidden="1">#REF!</definedName>
    <definedName name="AS2VersionLS" hidden="1">300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0" hidden="1">#REF!</definedName>
    <definedName name="BLPH1" localSheetId="1" hidden="1">#REF!</definedName>
    <definedName name="BLPH1" hidden="1">#REF!</definedName>
    <definedName name="BLPH2" localSheetId="0" hidden="1">#REF!</definedName>
    <definedName name="BLPH2" localSheetId="1" hidden="1">#REF!</definedName>
    <definedName name="BLPH2" hidden="1">#REF!</definedName>
    <definedName name="BLPH3" localSheetId="0" hidden="1">#REF!</definedName>
    <definedName name="BLPH3" localSheetId="1" hidden="1">#REF!</definedName>
    <definedName name="BLPH3" hidden="1">#REF!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hidden="1">{#N/A,#N/A,FALSE,"을지 (4)";#N/A,#N/A,FALSE,"을지 (5)";#N/A,#N/A,FALSE,"을지 (6)"}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S" hidden="1">{#N/A,#N/A,FALSE,"을지 (4)";#N/A,#N/A,FALSE,"을지 (5)";#N/A,#N/A,FALSE,"을지 (6)"}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eee" hidden="1">{#N/A,#N/A,FALSE,"주요여수신";#N/A,#N/A,FALSE,"수신금리";#N/A,#N/A,FALSE,"대출금리";#N/A,#N/A,FALSE,"신규대출";#N/A,#N/A,FALSE,"총액대출"}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g" hidden="1">{#N/A,#N/A,FALSE,"Aging Summary";#N/A,#N/A,FALSE,"Ratio Analysis";#N/A,#N/A,FALSE,"Test 120 Day Accts";#N/A,#N/A,FALSE,"Tickmarks"}</definedName>
    <definedName name="fjalaslaslfasllaa" hidden="1">{#N/A,#N/A,FALSE,"을지 (4)";#N/A,#N/A,FALSE,"을지 (5)";#N/A,#N/A,FALSE,"을지 (6)"}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gf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ha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0" hidden="1">#REF!</definedName>
    <definedName name="HJKOL" localSheetId="1" hidden="1">#REF!</definedName>
    <definedName name="HJKOL" hidden="1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0" hidden="1">#REF!</definedName>
    <definedName name="HUI" localSheetId="1" hidden="1">#REF!</definedName>
    <definedName name="HUI" hidden="1">#REF!</definedName>
    <definedName name="internal" hidden="1">{#N/A,#N/A,FALSE,"주요여수신";#N/A,#N/A,FALSE,"수신금리";#N/A,#N/A,FALSE,"대출금리";#N/A,#N/A,FALSE,"신규대출";#N/A,#N/A,FALSE,"총액대출"}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hidden="1">{#N/A,#N/A,TRUE,"Summary";#N/A,#N/A,TRUE,"IS";#N/A,#N/A,TRUE,"Adj";#N/A,#N/A,TRUE,"BS";#N/A,#N/A,TRUE,"CF";#N/A,#N/A,TRUE,"Debt";#N/A,#N/A,TRUE,"IRR"}</definedName>
    <definedName name="JUU" localSheetId="0" hidden="1">#REF!</definedName>
    <definedName name="JUU" localSheetId="1" hidden="1">#REF!</definedName>
    <definedName name="JUU" hidden="1">#REF!</definedName>
    <definedName name="KC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hidden="1">{#N/A,#N/A,FALSE,"주요여수신";#N/A,#N/A,FALSE,"수신금리";#N/A,#N/A,FALSE,"대출금리";#N/A,#N/A,FALSE,"신규대출";#N/A,#N/A,FALSE,"총액대출"}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hidden="1">{#N/A,#N/A,FALSE,"주요여수신";#N/A,#N/A,FALSE,"수신금리";#N/A,#N/A,FALSE,"대출금리";#N/A,#N/A,FALSE,"신규대출";#N/A,#N/A,FALSE,"총액대출"}</definedName>
    <definedName name="LKJ" hidden="1">{#N/A,#N/A,FALSE,"을지 (4)";#N/A,#N/A,FALSE,"을지 (5)";#N/A,#N/A,FALSE,"을지 (6)"}</definedName>
    <definedName name="loan" hidden="1">{#N/A,#N/A,FALSE,"주요여수신";#N/A,#N/A,FALSE,"수신금리";#N/A,#N/A,FALSE,"대출금리";#N/A,#N/A,FALSE,"신규대출";#N/A,#N/A,FALSE,"총액대출"}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s" hidden="1">{#N/A,#N/A,FALSE,"Aging Summary";#N/A,#N/A,FALSE,"Ratio Analysis";#N/A,#N/A,FALSE,"Test 120 Day Accts";#N/A,#N/A,FALSE,"Tickmarks"}</definedName>
    <definedName name="nhgv" hidden="1">{#N/A,#N/A,FALSE,"주요여수신";#N/A,#N/A,FALSE,"수신금리";#N/A,#N/A,FALSE,"대출금리";#N/A,#N/A,FALSE,"신규대출";#N/A,#N/A,FALSE,"총액대출"}</definedName>
    <definedName name="nzn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hidden="1">{#N/A,#N/A,TRUE,"Summary";#N/A,#N/A,TRUE,"IS";#N/A,#N/A,TRUE,"Adj";#N/A,#N/A,TRUE,"BS";#N/A,#N/A,TRUE,"CF";#N/A,#N/A,TRUE,"Debt";#N/A,#N/A,TRUE,"IRR"}</definedName>
    <definedName name="_xlnm.Print_Area" localSheetId="0">'BS     '!$G$2:$J$322</definedName>
    <definedName name="_xlnm.Print_Area" localSheetId="1">'PL     '!$I$2:$L$124</definedName>
    <definedName name="_xlnm.Print_Titles" localSheetId="0">'BS     '!$7:$7</definedName>
    <definedName name="_xlnm.Print_Titles" localSheetId="1">'PL     '!$7:$7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hidden="1">{#N/A,#N/A,FALSE,"단축1";#N/A,#N/A,FALSE,"단축2";#N/A,#N/A,FALSE,"단축3";#N/A,#N/A,FALSE,"장축";#N/A,#N/A,FALSE,"4WD"}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hidden="1">{#N/A,#N/A,FALSE,"Aging Summary";#N/A,#N/A,FALSE,"Ratio Analysis";#N/A,#N/A,FALSE,"Test 120 Day Accts";#N/A,#N/A,FALSE,"Tickmarks"}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hidden="1">{#N/A,#N/A,FALSE,"Aging Summary";#N/A,#N/A,FALSE,"Ratio Analysis";#N/A,#N/A,FALSE,"Test 120 Day Accts";#N/A,#N/A,FALSE,"Tickmarks"}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S" localSheetId="0" hidden="1">#REF!</definedName>
    <definedName name="SSS" localSheetId="1" hidden="1">#REF!</definedName>
    <definedName name="SSS" hidden="1">#REF!</definedName>
    <definedName name="TextRefCopyRangeCount" hidden="1">22</definedName>
    <definedName name="TORSION" hidden="1">{#N/A,#N/A,FALSE,"단축1";#N/A,#N/A,FALSE,"단축2";#N/A,#N/A,FALSE,"단축3";#N/A,#N/A,FALSE,"장축";#N/A,#N/A,FALSE,"4WD"}</definedName>
    <definedName name="tp" hidden="1">{#N/A,#N/A,FALSE,"주요여수신";#N/A,#N/A,FALSE,"수신금리";#N/A,#N/A,FALSE,"대출금리";#N/A,#N/A,FALSE,"신규대출";#N/A,#N/A,FALSE,"총액대출"}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0" hidden="1">#REF!</definedName>
    <definedName name="XREF_COLUMN_1" localSheetId="1" hidden="1">#REF!</definedName>
    <definedName name="XREF_COLUMN_1" hidden="1">#REF!</definedName>
    <definedName name="XREF_COLUMN_11" localSheetId="0" hidden="1">#REF!</definedName>
    <definedName name="XREF_COLUMN_11" localSheetId="1" hidden="1">#REF!</definedName>
    <definedName name="XREF_COLUMN_11" hidden="1">#REF!</definedName>
    <definedName name="XREF_COLUMN_16" localSheetId="0" hidden="1">#REF!</definedName>
    <definedName name="XREF_COLUMN_16" localSheetId="1" hidden="1">#REF!</definedName>
    <definedName name="XREF_COLUMN_16" hidden="1">#REF!</definedName>
    <definedName name="XREF_COLUMN_18" localSheetId="0" hidden="1">#REF!</definedName>
    <definedName name="XREF_COLUMN_18" localSheetId="1" hidden="1">#REF!</definedName>
    <definedName name="XREF_COLUMN_18" hidden="1">#REF!</definedName>
    <definedName name="XREF_COLUMN_2" localSheetId="0" hidden="1">#REF!</definedName>
    <definedName name="XREF_COLUMN_2" localSheetId="1" hidden="1">#REF!</definedName>
    <definedName name="XREF_COLUMN_2" hidden="1">#REF!</definedName>
    <definedName name="XREF_COLUMN_24" localSheetId="0" hidden="1">#REF!</definedName>
    <definedName name="XREF_COLUMN_24" localSheetId="1" hidden="1">#REF!</definedName>
    <definedName name="XREF_COLUMN_24" hidden="1">#REF!</definedName>
    <definedName name="XREF_COLUMN_4" localSheetId="0" hidden="1">#REF!</definedName>
    <definedName name="XREF_COLUMN_4" localSheetId="1" hidden="1">#REF!</definedName>
    <definedName name="XREF_COLUMN_4" hidden="1">#REF!</definedName>
    <definedName name="XREF_COLUMN_5" localSheetId="0" hidden="1">#REF!</definedName>
    <definedName name="XREF_COLUMN_5" localSheetId="1" hidden="1">#REF!</definedName>
    <definedName name="XREF_COLUMN_5" hidden="1">#REF!</definedName>
    <definedName name="XREF_COLUMN_6" localSheetId="0" hidden="1">#REF!</definedName>
    <definedName name="XREF_COLUMN_6" localSheetId="1" hidden="1">#REF!</definedName>
    <definedName name="XREF_COLUMN_6" hidden="1">#REF!</definedName>
    <definedName name="XRefActiveRow" localSheetId="0" hidden="1">#REF!</definedName>
    <definedName name="XRefActiveRow" localSheetId="1" hidden="1">#REF!</definedName>
    <definedName name="XRefActiveRow" hidden="1">#REF!</definedName>
    <definedName name="XRefColumnsCount" hidden="1">1</definedName>
    <definedName name="XRefCopy1" localSheetId="0" hidden="1">#REF!</definedName>
    <definedName name="XRefCopy1" localSheetId="1" hidden="1">#REF!</definedName>
    <definedName name="XRefCopy1" hidden="1">#REF!</definedName>
    <definedName name="XRefCopy10Row" localSheetId="0" hidden="1">#REF!</definedName>
    <definedName name="XRefCopy10Row" localSheetId="1" hidden="1">#REF!</definedName>
    <definedName name="XRefCopy10Row" hidden="1">#REF!</definedName>
    <definedName name="XRefCopy11" localSheetId="0" hidden="1">#REF!</definedName>
    <definedName name="XRefCopy11" localSheetId="1" hidden="1">#REF!</definedName>
    <definedName name="XRefCopy11" hidden="1">#REF!</definedName>
    <definedName name="XRefCopy11Row" localSheetId="0" hidden="1">#REF!</definedName>
    <definedName name="XRefCopy11Row" localSheetId="1" hidden="1">#REF!</definedName>
    <definedName name="XRefCopy11Row" hidden="1">#REF!</definedName>
    <definedName name="XRefCopy12" localSheetId="0" hidden="1">#REF!</definedName>
    <definedName name="XRefCopy12" localSheetId="1" hidden="1">#REF!</definedName>
    <definedName name="XRefCopy12" hidden="1">#REF!</definedName>
    <definedName name="XRefCopy13Row" localSheetId="0" hidden="1">#REF!</definedName>
    <definedName name="XRefCopy13Row" localSheetId="1" hidden="1">#REF!</definedName>
    <definedName name="XRefCopy13Row" hidden="1">#REF!</definedName>
    <definedName name="XRefCopy14" localSheetId="0" hidden="1">#REF!</definedName>
    <definedName name="XRefCopy14" localSheetId="1" hidden="1">#REF!</definedName>
    <definedName name="XRefCopy14" hidden="1">#REF!</definedName>
    <definedName name="XRefCopy14Row" localSheetId="0" hidden="1">#REF!</definedName>
    <definedName name="XRefCopy14Row" localSheetId="1" hidden="1">#REF!</definedName>
    <definedName name="XRefCopy14Row" hidden="1">#REF!</definedName>
    <definedName name="XRefCopy16Row" localSheetId="0" hidden="1">#REF!</definedName>
    <definedName name="XRefCopy16Row" localSheetId="1" hidden="1">#REF!</definedName>
    <definedName name="XRefCopy16Row" hidden="1">#REF!</definedName>
    <definedName name="XRefCopy17Row" localSheetId="0" hidden="1">#REF!</definedName>
    <definedName name="XRefCopy17Row" localSheetId="1" hidden="1">#REF!</definedName>
    <definedName name="XRefCopy17Row" hidden="1">#REF!</definedName>
    <definedName name="XRefCopy18Row" localSheetId="0" hidden="1">#REF!</definedName>
    <definedName name="XRefCopy18Row" localSheetId="1" hidden="1">#REF!</definedName>
    <definedName name="XRefCopy18Row" hidden="1">#REF!</definedName>
    <definedName name="XRefCopy19" localSheetId="0" hidden="1">#REF!</definedName>
    <definedName name="XRefCopy19" localSheetId="1" hidden="1">#REF!</definedName>
    <definedName name="XRefCopy19" hidden="1">#REF!</definedName>
    <definedName name="XRefCopy19Row" localSheetId="0" hidden="1">#REF!</definedName>
    <definedName name="XRefCopy19Row" localSheetId="1" hidden="1">#REF!</definedName>
    <definedName name="XRefCopy19Row" hidden="1">#REF!</definedName>
    <definedName name="XRefCopy1Row" localSheetId="0" hidden="1">#REF!</definedName>
    <definedName name="XRefCopy1Row" localSheetId="1" hidden="1">#REF!</definedName>
    <definedName name="XRefCopy1Row" hidden="1">#REF!</definedName>
    <definedName name="XRefCopy20" localSheetId="0" hidden="1">#REF!</definedName>
    <definedName name="XRefCopy20" localSheetId="1" hidden="1">#REF!</definedName>
    <definedName name="XRefCopy20" hidden="1">#REF!</definedName>
    <definedName name="XRefCopy20Row" localSheetId="0" hidden="1">#REF!</definedName>
    <definedName name="XRefCopy20Row" localSheetId="1" hidden="1">#REF!</definedName>
    <definedName name="XRefCopy20Row" hidden="1">#REF!</definedName>
    <definedName name="XRefCopy21" localSheetId="0" hidden="1">#REF!</definedName>
    <definedName name="XRefCopy21" localSheetId="1" hidden="1">#REF!</definedName>
    <definedName name="XRefCopy21" hidden="1">#REF!</definedName>
    <definedName name="XRefCopy21Row" localSheetId="0" hidden="1">#REF!</definedName>
    <definedName name="XRefCopy21Row" localSheetId="1" hidden="1">#REF!</definedName>
    <definedName name="XRefCopy21Row" hidden="1">#REF!</definedName>
    <definedName name="XRefCopy22" localSheetId="0" hidden="1">#REF!</definedName>
    <definedName name="XRefCopy22" localSheetId="1" hidden="1">#REF!</definedName>
    <definedName name="XRefCopy22" hidden="1">#REF!</definedName>
    <definedName name="XRefCopy22Row" localSheetId="0" hidden="1">#REF!</definedName>
    <definedName name="XRefCopy22Row" localSheetId="1" hidden="1">#REF!</definedName>
    <definedName name="XRefCopy22Row" hidden="1">#REF!</definedName>
    <definedName name="XRefCopy23" localSheetId="0" hidden="1">#REF!</definedName>
    <definedName name="XRefCopy23" localSheetId="1" hidden="1">#REF!</definedName>
    <definedName name="XRefCopy23" hidden="1">#REF!</definedName>
    <definedName name="XRefCopy24" localSheetId="0" hidden="1">#REF!</definedName>
    <definedName name="XRefCopy24" localSheetId="1" hidden="1">#REF!</definedName>
    <definedName name="XRefCopy24" hidden="1">#REF!</definedName>
    <definedName name="XRefCopy24Row" localSheetId="0" hidden="1">#REF!</definedName>
    <definedName name="XRefCopy24Row" localSheetId="1" hidden="1">#REF!</definedName>
    <definedName name="XRefCopy24Row" hidden="1">#REF!</definedName>
    <definedName name="XRefCopy25" localSheetId="0" hidden="1">#REF!</definedName>
    <definedName name="XRefCopy25" localSheetId="1" hidden="1">#REF!</definedName>
    <definedName name="XRefCopy25" hidden="1">#REF!</definedName>
    <definedName name="XRefCopy26" localSheetId="0" hidden="1">#REF!</definedName>
    <definedName name="XRefCopy26" localSheetId="1" hidden="1">#REF!</definedName>
    <definedName name="XRefCopy26" hidden="1">#REF!</definedName>
    <definedName name="XRefCopy26Row" localSheetId="0" hidden="1">#REF!</definedName>
    <definedName name="XRefCopy26Row" localSheetId="1" hidden="1">#REF!</definedName>
    <definedName name="XRefCopy26Row" hidden="1">#REF!</definedName>
    <definedName name="XRefCopy27" localSheetId="0" hidden="1">#REF!</definedName>
    <definedName name="XRefCopy27" localSheetId="1" hidden="1">#REF!</definedName>
    <definedName name="XRefCopy27" hidden="1">#REF!</definedName>
    <definedName name="XRefCopy27Row" localSheetId="0" hidden="1">#REF!</definedName>
    <definedName name="XRefCopy27Row" localSheetId="1" hidden="1">#REF!</definedName>
    <definedName name="XRefCopy27Row" hidden="1">#REF!</definedName>
    <definedName name="XRefCopy28Row" localSheetId="0" hidden="1">#REF!</definedName>
    <definedName name="XRefCopy28Row" localSheetId="1" hidden="1">#REF!</definedName>
    <definedName name="XRefCopy28Row" hidden="1">#REF!</definedName>
    <definedName name="XRefCopy29" localSheetId="0" hidden="1">#REF!</definedName>
    <definedName name="XRefCopy29" localSheetId="1" hidden="1">#REF!</definedName>
    <definedName name="XRefCopy29" hidden="1">#REF!</definedName>
    <definedName name="XRefCopy29Row" localSheetId="0" hidden="1">#REF!</definedName>
    <definedName name="XRefCopy29Row" localSheetId="1" hidden="1">#REF!</definedName>
    <definedName name="XRefCopy29Row" hidden="1">#REF!</definedName>
    <definedName name="XRefCopy2Row" localSheetId="0" hidden="1">#REF!</definedName>
    <definedName name="XRefCopy2Row" localSheetId="1" hidden="1">#REF!</definedName>
    <definedName name="XRefCopy2Row" hidden="1">#REF!</definedName>
    <definedName name="XRefCopy3" localSheetId="0" hidden="1">#REF!</definedName>
    <definedName name="XRefCopy3" localSheetId="1" hidden="1">#REF!</definedName>
    <definedName name="XRefCopy3" hidden="1">#REF!</definedName>
    <definedName name="XRefCopy30Row" localSheetId="0" hidden="1">#REF!</definedName>
    <definedName name="XRefCopy30Row" localSheetId="1" hidden="1">#REF!</definedName>
    <definedName name="XRefCopy30Row" hidden="1">#REF!</definedName>
    <definedName name="XRefCopy31" localSheetId="0" hidden="1">#REF!</definedName>
    <definedName name="XRefCopy31" localSheetId="1" hidden="1">#REF!</definedName>
    <definedName name="XRefCopy31" hidden="1">#REF!</definedName>
    <definedName name="XRefCopy31Row" localSheetId="0" hidden="1">#REF!</definedName>
    <definedName name="XRefCopy31Row" localSheetId="1" hidden="1">#REF!</definedName>
    <definedName name="XRefCopy31Row" hidden="1">#REF!</definedName>
    <definedName name="XRefCopy32Row" localSheetId="0" hidden="1">#REF!</definedName>
    <definedName name="XRefCopy32Row" localSheetId="1" hidden="1">#REF!</definedName>
    <definedName name="XRefCopy32Row" hidden="1">#REF!</definedName>
    <definedName name="XRefCopy33" localSheetId="0" hidden="1">#REF!</definedName>
    <definedName name="XRefCopy33" localSheetId="1" hidden="1">#REF!</definedName>
    <definedName name="XRefCopy33" hidden="1">#REF!</definedName>
    <definedName name="XRefCopy33Row" localSheetId="0" hidden="1">#REF!</definedName>
    <definedName name="XRefCopy33Row" localSheetId="1" hidden="1">#REF!</definedName>
    <definedName name="XRefCopy33Row" hidden="1">#REF!</definedName>
    <definedName name="XRefCopy34Row" localSheetId="0" hidden="1">#REF!</definedName>
    <definedName name="XRefCopy34Row" localSheetId="1" hidden="1">#REF!</definedName>
    <definedName name="XRefCopy34Row" hidden="1">#REF!</definedName>
    <definedName name="XRefCopy35" localSheetId="0" hidden="1">#REF!</definedName>
    <definedName name="XRefCopy35" localSheetId="1" hidden="1">#REF!</definedName>
    <definedName name="XRefCopy35" hidden="1">#REF!</definedName>
    <definedName name="XRefCopy35Row" localSheetId="0" hidden="1">#REF!</definedName>
    <definedName name="XRefCopy35Row" localSheetId="1" hidden="1">#REF!</definedName>
    <definedName name="XRefCopy35Row" hidden="1">#REF!</definedName>
    <definedName name="XRefCopy36Row" localSheetId="0" hidden="1">#REF!</definedName>
    <definedName name="XRefCopy36Row" localSheetId="1" hidden="1">#REF!</definedName>
    <definedName name="XRefCopy36Row" hidden="1">#REF!</definedName>
    <definedName name="XRefCopy37" localSheetId="0" hidden="1">#REF!</definedName>
    <definedName name="XRefCopy37" localSheetId="1" hidden="1">#REF!</definedName>
    <definedName name="XRefCopy37" hidden="1">#REF!</definedName>
    <definedName name="XRefCopy37Row" localSheetId="0" hidden="1">#REF!</definedName>
    <definedName name="XRefCopy37Row" localSheetId="1" hidden="1">#REF!</definedName>
    <definedName name="XRefCopy37Row" hidden="1">#REF!</definedName>
    <definedName name="XRefCopy38Row" localSheetId="0" hidden="1">#REF!</definedName>
    <definedName name="XRefCopy38Row" localSheetId="1" hidden="1">#REF!</definedName>
    <definedName name="XRefCopy38Row" hidden="1">#REF!</definedName>
    <definedName name="XRefCopy39Row" localSheetId="0" hidden="1">#REF!</definedName>
    <definedName name="XRefCopy39Row" localSheetId="1" hidden="1">#REF!</definedName>
    <definedName name="XRefCopy39Row" hidden="1">#REF!</definedName>
    <definedName name="XRefCopy4" localSheetId="0" hidden="1">#REF!</definedName>
    <definedName name="XRefCopy4" localSheetId="1" hidden="1">#REF!</definedName>
    <definedName name="XRefCopy4" hidden="1">#REF!</definedName>
    <definedName name="XRefCopy40Row" localSheetId="0" hidden="1">#REF!</definedName>
    <definedName name="XRefCopy40Row" localSheetId="1" hidden="1">#REF!</definedName>
    <definedName name="XRefCopy40Row" hidden="1">#REF!</definedName>
    <definedName name="XRefCopy41Row" localSheetId="0" hidden="1">#REF!</definedName>
    <definedName name="XRefCopy41Row" localSheetId="1" hidden="1">#REF!</definedName>
    <definedName name="XRefCopy41Row" hidden="1">#REF!</definedName>
    <definedName name="XRefCopy42Row" localSheetId="0" hidden="1">#REF!</definedName>
    <definedName name="XRefCopy42Row" localSheetId="1" hidden="1">#REF!</definedName>
    <definedName name="XRefCopy42Row" hidden="1">#REF!</definedName>
    <definedName name="XRefCopy43Row" localSheetId="0" hidden="1">#REF!</definedName>
    <definedName name="XRefCopy43Row" localSheetId="1" hidden="1">#REF!</definedName>
    <definedName name="XRefCopy43Row" hidden="1">#REF!</definedName>
    <definedName name="XRefCopy44Row" localSheetId="0" hidden="1">#REF!</definedName>
    <definedName name="XRefCopy44Row" localSheetId="1" hidden="1">#REF!</definedName>
    <definedName name="XRefCopy44Row" hidden="1">#REF!</definedName>
    <definedName name="XRefCopy45Row" localSheetId="0" hidden="1">#REF!</definedName>
    <definedName name="XRefCopy45Row" localSheetId="1" hidden="1">#REF!</definedName>
    <definedName name="XRefCopy45Row" hidden="1">#REF!</definedName>
    <definedName name="XRefCopy46Row" localSheetId="0" hidden="1">#REF!</definedName>
    <definedName name="XRefCopy46Row" localSheetId="1" hidden="1">#REF!</definedName>
    <definedName name="XRefCopy46Row" hidden="1">#REF!</definedName>
    <definedName name="XRefCopy47Row" localSheetId="0" hidden="1">#REF!</definedName>
    <definedName name="XRefCopy47Row" localSheetId="1" hidden="1">#REF!</definedName>
    <definedName name="XRefCopy47Row" hidden="1">#REF!</definedName>
    <definedName name="XRefCopy48Row" localSheetId="0" hidden="1">#REF!</definedName>
    <definedName name="XRefCopy48Row" localSheetId="1" hidden="1">#REF!</definedName>
    <definedName name="XRefCopy48Row" hidden="1">#REF!</definedName>
    <definedName name="XRefCopy49Row" localSheetId="0" hidden="1">#REF!</definedName>
    <definedName name="XRefCopy49Row" localSheetId="1" hidden="1">#REF!</definedName>
    <definedName name="XRefCopy49Row" hidden="1">#REF!</definedName>
    <definedName name="XRefCopy5" localSheetId="0" hidden="1">#REF!</definedName>
    <definedName name="XRefCopy5" localSheetId="1" hidden="1">#REF!</definedName>
    <definedName name="XRefCopy5" hidden="1">#REF!</definedName>
    <definedName name="XRefCopy50Row" localSheetId="0" hidden="1">#REF!</definedName>
    <definedName name="XRefCopy50Row" localSheetId="1" hidden="1">#REF!</definedName>
    <definedName name="XRefCopy50Row" hidden="1">#REF!</definedName>
    <definedName name="XRefCopy51" localSheetId="0" hidden="1">#REF!</definedName>
    <definedName name="XRefCopy51" localSheetId="1" hidden="1">#REF!</definedName>
    <definedName name="XRefCopy51" hidden="1">#REF!</definedName>
    <definedName name="XRefCopy51Row" localSheetId="0" hidden="1">#REF!</definedName>
    <definedName name="XRefCopy51Row" localSheetId="1" hidden="1">#REF!</definedName>
    <definedName name="XRefCopy51Row" hidden="1">#REF!</definedName>
    <definedName name="XRefCopy52Row" localSheetId="0" hidden="1">#REF!</definedName>
    <definedName name="XRefCopy52Row" localSheetId="1" hidden="1">#REF!</definedName>
    <definedName name="XRefCopy52Row" hidden="1">#REF!</definedName>
    <definedName name="XRefCopy53Row" localSheetId="0" hidden="1">#REF!</definedName>
    <definedName name="XRefCopy53Row" localSheetId="1" hidden="1">#REF!</definedName>
    <definedName name="XRefCopy53Row" hidden="1">#REF!</definedName>
    <definedName name="XRefCopy54Row" localSheetId="0" hidden="1">#REF!</definedName>
    <definedName name="XRefCopy54Row" localSheetId="1" hidden="1">#REF!</definedName>
    <definedName name="XRefCopy54Row" hidden="1">#REF!</definedName>
    <definedName name="XRefCopy55Row" localSheetId="0" hidden="1">#REF!</definedName>
    <definedName name="XRefCopy55Row" localSheetId="1" hidden="1">#REF!</definedName>
    <definedName name="XRefCopy55Row" hidden="1">#REF!</definedName>
    <definedName name="XRefCopy56Row" localSheetId="0" hidden="1">#REF!</definedName>
    <definedName name="XRefCopy56Row" localSheetId="1" hidden="1">#REF!</definedName>
    <definedName name="XRefCopy56Row" hidden="1">#REF!</definedName>
    <definedName name="XRefCopy58Row" localSheetId="0" hidden="1">#REF!</definedName>
    <definedName name="XRefCopy58Row" localSheetId="1" hidden="1">#REF!</definedName>
    <definedName name="XRefCopy58Row" hidden="1">#REF!</definedName>
    <definedName name="XRefCopy59Row" localSheetId="0" hidden="1">#REF!</definedName>
    <definedName name="XRefCopy59Row" localSheetId="1" hidden="1">#REF!</definedName>
    <definedName name="XRefCopy59Row" hidden="1">#REF!</definedName>
    <definedName name="XRefCopy60Row" localSheetId="0" hidden="1">#REF!</definedName>
    <definedName name="XRefCopy60Row" localSheetId="1" hidden="1">#REF!</definedName>
    <definedName name="XRefCopy60Row" hidden="1">#REF!</definedName>
    <definedName name="XRefCopy61Row" localSheetId="0" hidden="1">#REF!</definedName>
    <definedName name="XRefCopy61Row" localSheetId="1" hidden="1">#REF!</definedName>
    <definedName name="XRefCopy61Row" hidden="1">#REF!</definedName>
    <definedName name="XRefCopy62Row" localSheetId="0" hidden="1">#REF!</definedName>
    <definedName name="XRefCopy62Row" localSheetId="1" hidden="1">#REF!</definedName>
    <definedName name="XRefCopy62Row" hidden="1">#REF!</definedName>
    <definedName name="XRefCopy63Row" localSheetId="0" hidden="1">#REF!</definedName>
    <definedName name="XRefCopy63Row" localSheetId="1" hidden="1">#REF!</definedName>
    <definedName name="XRefCopy63Row" hidden="1">#REF!</definedName>
    <definedName name="XRefCopy64Row" localSheetId="0" hidden="1">#REF!</definedName>
    <definedName name="XRefCopy64Row" localSheetId="1" hidden="1">#REF!</definedName>
    <definedName name="XRefCopy64Row" hidden="1">#REF!</definedName>
    <definedName name="XRefCopy65Row" localSheetId="0" hidden="1">#REF!</definedName>
    <definedName name="XRefCopy65Row" localSheetId="1" hidden="1">#REF!</definedName>
    <definedName name="XRefCopy65Row" hidden="1">#REF!</definedName>
    <definedName name="XRefCopy66Row" localSheetId="0" hidden="1">#REF!</definedName>
    <definedName name="XRefCopy66Row" localSheetId="1" hidden="1">#REF!</definedName>
    <definedName name="XRefCopy66Row" hidden="1">#REF!</definedName>
    <definedName name="XRefCopy67Row" localSheetId="0" hidden="1">#REF!</definedName>
    <definedName name="XRefCopy67Row" localSheetId="1" hidden="1">#REF!</definedName>
    <definedName name="XRefCopy67Row" hidden="1">#REF!</definedName>
    <definedName name="XRefCopy68Row" localSheetId="0" hidden="1">#REF!</definedName>
    <definedName name="XRefCopy68Row" localSheetId="1" hidden="1">#REF!</definedName>
    <definedName name="XRefCopy68Row" hidden="1">#REF!</definedName>
    <definedName name="XRefCopy69Row" localSheetId="0" hidden="1">#REF!</definedName>
    <definedName name="XRefCopy69Row" localSheetId="1" hidden="1">#REF!</definedName>
    <definedName name="XRefCopy69Row" hidden="1">#REF!</definedName>
    <definedName name="XRefCopy6Row" localSheetId="0" hidden="1">#REF!</definedName>
    <definedName name="XRefCopy6Row" localSheetId="1" hidden="1">#REF!</definedName>
    <definedName name="XRefCopy6Row" hidden="1">#REF!</definedName>
    <definedName name="XRefCopy7" localSheetId="0" hidden="1">#REF!</definedName>
    <definedName name="XRefCopy7" localSheetId="1" hidden="1">#REF!</definedName>
    <definedName name="XRefCopy7" hidden="1">#REF!</definedName>
    <definedName name="XRefCopy70Row" localSheetId="0" hidden="1">#REF!</definedName>
    <definedName name="XRefCopy70Row" localSheetId="1" hidden="1">#REF!</definedName>
    <definedName name="XRefCopy70Row" hidden="1">#REF!</definedName>
    <definedName name="XRefCopy71Row" localSheetId="0" hidden="1">#REF!</definedName>
    <definedName name="XRefCopy71Row" localSheetId="1" hidden="1">#REF!</definedName>
    <definedName name="XRefCopy71Row" hidden="1">#REF!</definedName>
    <definedName name="XRefCopy72Row" localSheetId="0" hidden="1">#REF!</definedName>
    <definedName name="XRefCopy72Row" localSheetId="1" hidden="1">#REF!</definedName>
    <definedName name="XRefCopy72Row" hidden="1">#REF!</definedName>
    <definedName name="XRefCopy73Row" localSheetId="0" hidden="1">#REF!</definedName>
    <definedName name="XRefCopy73Row" localSheetId="1" hidden="1">#REF!</definedName>
    <definedName name="XRefCopy73Row" hidden="1">#REF!</definedName>
    <definedName name="XRefCopy74Row" localSheetId="0" hidden="1">#REF!</definedName>
    <definedName name="XRefCopy74Row" localSheetId="1" hidden="1">#REF!</definedName>
    <definedName name="XRefCopy74Row" hidden="1">#REF!</definedName>
    <definedName name="XRefCopy75Row" localSheetId="0" hidden="1">#REF!</definedName>
    <definedName name="XRefCopy75Row" localSheetId="1" hidden="1">#REF!</definedName>
    <definedName name="XRefCopy75Row" hidden="1">#REF!</definedName>
    <definedName name="XRefCopy76Row" localSheetId="0" hidden="1">#REF!</definedName>
    <definedName name="XRefCopy76Row" localSheetId="1" hidden="1">#REF!</definedName>
    <definedName name="XRefCopy76Row" hidden="1">#REF!</definedName>
    <definedName name="XRefCopy77Row" localSheetId="0" hidden="1">#REF!</definedName>
    <definedName name="XRefCopy77Row" localSheetId="1" hidden="1">#REF!</definedName>
    <definedName name="XRefCopy77Row" hidden="1">#REF!</definedName>
    <definedName name="XRefCopy79Row" localSheetId="0" hidden="1">#REF!</definedName>
    <definedName name="XRefCopy79Row" localSheetId="1" hidden="1">#REF!</definedName>
    <definedName name="XRefCopy79Row" hidden="1">#REF!</definedName>
    <definedName name="XRefCopy7Row" localSheetId="0" hidden="1">#REF!</definedName>
    <definedName name="XRefCopy7Row" localSheetId="1" hidden="1">#REF!</definedName>
    <definedName name="XRefCopy7Row" hidden="1">#REF!</definedName>
    <definedName name="XRefCopy8" localSheetId="0" hidden="1">#REF!</definedName>
    <definedName name="XRefCopy8" localSheetId="1" hidden="1">#REF!</definedName>
    <definedName name="XRefCopy8" hidden="1">#REF!</definedName>
    <definedName name="XRefCopy80Row" localSheetId="0" hidden="1">#REF!</definedName>
    <definedName name="XRefCopy80Row" localSheetId="1" hidden="1">#REF!</definedName>
    <definedName name="XRefCopy80Row" hidden="1">#REF!</definedName>
    <definedName name="XRefCopy81Row" localSheetId="0" hidden="1">#REF!</definedName>
    <definedName name="XRefCopy81Row" localSheetId="1" hidden="1">#REF!</definedName>
    <definedName name="XRefCopy81Row" hidden="1">#REF!</definedName>
    <definedName name="XRefCopy82Row" localSheetId="0" hidden="1">#REF!</definedName>
    <definedName name="XRefCopy82Row" localSheetId="1" hidden="1">#REF!</definedName>
    <definedName name="XRefCopy82Row" hidden="1">#REF!</definedName>
    <definedName name="XRefCopy9Row" localSheetId="0" hidden="1">#REF!</definedName>
    <definedName name="XRefCopy9Row" localSheetId="1" hidden="1">#REF!</definedName>
    <definedName name="XRefCopy9Row" hidden="1">#REF!</definedName>
    <definedName name="XRefCopyRangeCount" hidden="1">1</definedName>
    <definedName name="XRefPaste1" localSheetId="0" hidden="1">#REF!</definedName>
    <definedName name="XRefPaste1" localSheetId="1" hidden="1">#REF!</definedName>
    <definedName name="XRefPaste1" hidden="1">#REF!</definedName>
    <definedName name="XRefPaste11" localSheetId="0" hidden="1">#REF!</definedName>
    <definedName name="XRefPaste11" localSheetId="1" hidden="1">#REF!</definedName>
    <definedName name="XRefPaste11" hidden="1">#REF!</definedName>
    <definedName name="XRefPaste11Row" localSheetId="0" hidden="1">#REF!</definedName>
    <definedName name="XRefPaste11Row" localSheetId="1" hidden="1">#REF!</definedName>
    <definedName name="XRefPaste11Row" hidden="1">#REF!</definedName>
    <definedName name="XRefPaste12Row" localSheetId="0" hidden="1">#REF!</definedName>
    <definedName name="XRefPaste12Row" localSheetId="1" hidden="1">#REF!</definedName>
    <definedName name="XRefPaste12Row" hidden="1">#REF!</definedName>
    <definedName name="XRefPaste13" localSheetId="0" hidden="1">#REF!</definedName>
    <definedName name="XRefPaste13" localSheetId="1" hidden="1">#REF!</definedName>
    <definedName name="XRefPaste13" hidden="1">#REF!</definedName>
    <definedName name="XRefPaste14" localSheetId="0" hidden="1">#REF!</definedName>
    <definedName name="XRefPaste14" localSheetId="1" hidden="1">#REF!</definedName>
    <definedName name="XRefPaste14" hidden="1">#REF!</definedName>
    <definedName name="XRefPaste14Row" localSheetId="0" hidden="1">#REF!</definedName>
    <definedName name="XRefPaste14Row" localSheetId="1" hidden="1">#REF!</definedName>
    <definedName name="XRefPaste14Row" hidden="1">#REF!</definedName>
    <definedName name="XRefPaste15" localSheetId="0" hidden="1">#REF!</definedName>
    <definedName name="XRefPaste15" localSheetId="1" hidden="1">#REF!</definedName>
    <definedName name="XRefPaste15" hidden="1">#REF!</definedName>
    <definedName name="XRefPaste15Row" localSheetId="0" hidden="1">#REF!</definedName>
    <definedName name="XRefPaste15Row" localSheetId="1" hidden="1">#REF!</definedName>
    <definedName name="XRefPaste15Row" hidden="1">#REF!</definedName>
    <definedName name="XRefPaste16" localSheetId="0" hidden="1">#REF!</definedName>
    <definedName name="XRefPaste16" localSheetId="1" hidden="1">#REF!</definedName>
    <definedName name="XRefPaste16" hidden="1">#REF!</definedName>
    <definedName name="XRefPaste16Row" localSheetId="0" hidden="1">#REF!</definedName>
    <definedName name="XRefPaste16Row" localSheetId="1" hidden="1">#REF!</definedName>
    <definedName name="XRefPaste16Row" hidden="1">#REF!</definedName>
    <definedName name="XRefPaste17Row" localSheetId="0" hidden="1">#REF!</definedName>
    <definedName name="XRefPaste17Row" localSheetId="1" hidden="1">#REF!</definedName>
    <definedName name="XRefPaste17Row" hidden="1">#REF!</definedName>
    <definedName name="XRefPaste18Row" localSheetId="0" hidden="1">#REF!</definedName>
    <definedName name="XRefPaste18Row" localSheetId="1" hidden="1">#REF!</definedName>
    <definedName name="XRefPaste18Row" hidden="1">#REF!</definedName>
    <definedName name="XRefPaste19Row" localSheetId="0" hidden="1">#REF!</definedName>
    <definedName name="XRefPaste19Row" localSheetId="1" hidden="1">#REF!</definedName>
    <definedName name="XRefPaste19Row" hidden="1">#REF!</definedName>
    <definedName name="XRefPaste1Row" localSheetId="0" hidden="1">#REF!</definedName>
    <definedName name="XRefPaste1Row" localSheetId="1" hidden="1">#REF!</definedName>
    <definedName name="XRefPaste1Row" hidden="1">#REF!</definedName>
    <definedName name="XRefPaste2" localSheetId="0" hidden="1">#REF!</definedName>
    <definedName name="XRefPaste2" localSheetId="1" hidden="1">#REF!</definedName>
    <definedName name="XRefPaste2" hidden="1">#REF!</definedName>
    <definedName name="XRefPaste20" localSheetId="0" hidden="1">#REF!</definedName>
    <definedName name="XRefPaste20" localSheetId="1" hidden="1">#REF!</definedName>
    <definedName name="XRefPaste20" hidden="1">#REF!</definedName>
    <definedName name="XRefPaste21" localSheetId="0" hidden="1">#REF!</definedName>
    <definedName name="XRefPaste21" localSheetId="1" hidden="1">#REF!</definedName>
    <definedName name="XRefPaste21" hidden="1">#REF!</definedName>
    <definedName name="XRefPaste21Row" localSheetId="0" hidden="1">#REF!</definedName>
    <definedName name="XRefPaste21Row" localSheetId="1" hidden="1">#REF!</definedName>
    <definedName name="XRefPaste21Row" hidden="1">#REF!</definedName>
    <definedName name="XRefPaste22" localSheetId="0" hidden="1">#REF!</definedName>
    <definedName name="XRefPaste22" localSheetId="1" hidden="1">#REF!</definedName>
    <definedName name="XRefPaste22" hidden="1">#REF!</definedName>
    <definedName name="XRefPaste23" localSheetId="0" hidden="1">#REF!</definedName>
    <definedName name="XRefPaste23" localSheetId="1" hidden="1">#REF!</definedName>
    <definedName name="XRefPaste23" hidden="1">#REF!</definedName>
    <definedName name="XRefPaste23Row" localSheetId="0" hidden="1">#REF!</definedName>
    <definedName name="XRefPaste23Row" localSheetId="1" hidden="1">#REF!</definedName>
    <definedName name="XRefPaste23Row" hidden="1">#REF!</definedName>
    <definedName name="XRefPaste24Row" localSheetId="0" hidden="1">#REF!</definedName>
    <definedName name="XRefPaste24Row" localSheetId="1" hidden="1">#REF!</definedName>
    <definedName name="XRefPaste24Row" hidden="1">#REF!</definedName>
    <definedName name="XRefPaste25" localSheetId="0" hidden="1">#REF!</definedName>
    <definedName name="XRefPaste25" localSheetId="1" hidden="1">#REF!</definedName>
    <definedName name="XRefPaste25" hidden="1">#REF!</definedName>
    <definedName name="XRefPaste25Row" localSheetId="0" hidden="1">#REF!</definedName>
    <definedName name="XRefPaste25Row" localSheetId="1" hidden="1">#REF!</definedName>
    <definedName name="XRefPaste25Row" hidden="1">#REF!</definedName>
    <definedName name="XRefPaste26Row" localSheetId="0" hidden="1">#REF!</definedName>
    <definedName name="XRefPaste26Row" localSheetId="1" hidden="1">#REF!</definedName>
    <definedName name="XRefPaste26Row" hidden="1">#REF!</definedName>
    <definedName name="XRefPaste27" localSheetId="0" hidden="1">#REF!</definedName>
    <definedName name="XRefPaste27" localSheetId="1" hidden="1">#REF!</definedName>
    <definedName name="XRefPaste27" hidden="1">#REF!</definedName>
    <definedName name="XRefPaste27Row" localSheetId="0" hidden="1">#REF!</definedName>
    <definedName name="XRefPaste27Row" localSheetId="1" hidden="1">#REF!</definedName>
    <definedName name="XRefPaste27Row" hidden="1">#REF!</definedName>
    <definedName name="XRefPaste28Row" localSheetId="0" hidden="1">#REF!</definedName>
    <definedName name="XRefPaste28Row" localSheetId="1" hidden="1">#REF!</definedName>
    <definedName name="XRefPaste28Row" hidden="1">#REF!</definedName>
    <definedName name="XRefPaste29" localSheetId="0" hidden="1">#REF!</definedName>
    <definedName name="XRefPaste29" localSheetId="1" hidden="1">#REF!</definedName>
    <definedName name="XRefPaste29" hidden="1">#REF!</definedName>
    <definedName name="XRefPaste29Row" localSheetId="0" hidden="1">#REF!</definedName>
    <definedName name="XRefPaste29Row" localSheetId="1" hidden="1">#REF!</definedName>
    <definedName name="XRefPaste29Row" hidden="1">#REF!</definedName>
    <definedName name="XRefPaste2Row" localSheetId="0" hidden="1">#REF!</definedName>
    <definedName name="XRefPaste2Row" localSheetId="1" hidden="1">#REF!</definedName>
    <definedName name="XRefPaste2Row" hidden="1">#REF!</definedName>
    <definedName name="XRefPaste3" localSheetId="0" hidden="1">#REF!</definedName>
    <definedName name="XRefPaste3" localSheetId="1" hidden="1">#REF!</definedName>
    <definedName name="XRefPaste3" hidden="1">#REF!</definedName>
    <definedName name="XRefPaste30" localSheetId="0" hidden="1">#REF!</definedName>
    <definedName name="XRefPaste30" localSheetId="1" hidden="1">#REF!</definedName>
    <definedName name="XRefPaste30" hidden="1">#REF!</definedName>
    <definedName name="XRefPaste30Row" localSheetId="0" hidden="1">#REF!</definedName>
    <definedName name="XRefPaste30Row" localSheetId="1" hidden="1">#REF!</definedName>
    <definedName name="XRefPaste30Row" hidden="1">#REF!</definedName>
    <definedName name="XRefPaste31" localSheetId="0" hidden="1">#REF!</definedName>
    <definedName name="XRefPaste31" localSheetId="1" hidden="1">#REF!</definedName>
    <definedName name="XRefPaste31" hidden="1">#REF!</definedName>
    <definedName name="XRefPaste31Row" localSheetId="0" hidden="1">#REF!</definedName>
    <definedName name="XRefPaste31Row" localSheetId="1" hidden="1">#REF!</definedName>
    <definedName name="XRefPaste31Row" hidden="1">#REF!</definedName>
    <definedName name="XRefPaste32Row" localSheetId="0" hidden="1">#REF!</definedName>
    <definedName name="XRefPaste32Row" localSheetId="1" hidden="1">#REF!</definedName>
    <definedName name="XRefPaste32Row" hidden="1">#REF!</definedName>
    <definedName name="XRefPaste33" localSheetId="0" hidden="1">#REF!</definedName>
    <definedName name="XRefPaste33" localSheetId="1" hidden="1">#REF!</definedName>
    <definedName name="XRefPaste33" hidden="1">#REF!</definedName>
    <definedName name="XRefPaste33Row" localSheetId="0" hidden="1">#REF!</definedName>
    <definedName name="XRefPaste33Row" localSheetId="1" hidden="1">#REF!</definedName>
    <definedName name="XRefPaste33Row" hidden="1">#REF!</definedName>
    <definedName name="XRefPaste34Row" localSheetId="0" hidden="1">#REF!</definedName>
    <definedName name="XRefPaste34Row" localSheetId="1" hidden="1">#REF!</definedName>
    <definedName name="XRefPaste34Row" hidden="1">#REF!</definedName>
    <definedName name="XRefPaste35" localSheetId="0" hidden="1">#REF!</definedName>
    <definedName name="XRefPaste35" localSheetId="1" hidden="1">#REF!</definedName>
    <definedName name="XRefPaste35" hidden="1">#REF!</definedName>
    <definedName name="XRefPaste35Row" localSheetId="0" hidden="1">#REF!</definedName>
    <definedName name="XRefPaste35Row" localSheetId="1" hidden="1">#REF!</definedName>
    <definedName name="XRefPaste35Row" hidden="1">#REF!</definedName>
    <definedName name="XRefPaste36" localSheetId="0" hidden="1">#REF!</definedName>
    <definedName name="XRefPaste36" localSheetId="1" hidden="1">#REF!</definedName>
    <definedName name="XRefPaste36" hidden="1">#REF!</definedName>
    <definedName name="XRefPaste36Row" localSheetId="0" hidden="1">#REF!</definedName>
    <definedName name="XRefPaste36Row" localSheetId="1" hidden="1">#REF!</definedName>
    <definedName name="XRefPaste36Row" hidden="1">#REF!</definedName>
    <definedName name="XRefPaste37" localSheetId="0" hidden="1">#REF!</definedName>
    <definedName name="XRefPaste37" localSheetId="1" hidden="1">#REF!</definedName>
    <definedName name="XRefPaste37" hidden="1">#REF!</definedName>
    <definedName name="XRefPaste37Row" localSheetId="0" hidden="1">#REF!</definedName>
    <definedName name="XRefPaste37Row" localSheetId="1" hidden="1">#REF!</definedName>
    <definedName name="XRefPaste37Row" hidden="1">#REF!</definedName>
    <definedName name="XRefPaste38" localSheetId="0" hidden="1">#REF!</definedName>
    <definedName name="XRefPaste38" localSheetId="1" hidden="1">#REF!</definedName>
    <definedName name="XRefPaste38" hidden="1">#REF!</definedName>
    <definedName name="XRefPaste38Row" localSheetId="0" hidden="1">#REF!</definedName>
    <definedName name="XRefPaste38Row" localSheetId="1" hidden="1">#REF!</definedName>
    <definedName name="XRefPaste38Row" hidden="1">#REF!</definedName>
    <definedName name="XRefPaste39" localSheetId="0" hidden="1">#REF!</definedName>
    <definedName name="XRefPaste39" localSheetId="1" hidden="1">#REF!</definedName>
    <definedName name="XRefPaste39" hidden="1">#REF!</definedName>
    <definedName name="XRefPaste39Row" localSheetId="0" hidden="1">#REF!</definedName>
    <definedName name="XRefPaste39Row" localSheetId="1" hidden="1">#REF!</definedName>
    <definedName name="XRefPaste39Row" hidden="1">#REF!</definedName>
    <definedName name="XRefPaste3Row" localSheetId="0" hidden="1">#REF!</definedName>
    <definedName name="XRefPaste3Row" localSheetId="1" hidden="1">#REF!</definedName>
    <definedName name="XRefPaste3Row" hidden="1">#REF!</definedName>
    <definedName name="XRefPaste4" localSheetId="0" hidden="1">#REF!</definedName>
    <definedName name="XRefPaste4" localSheetId="1" hidden="1">#REF!</definedName>
    <definedName name="XRefPaste4" hidden="1">#REF!</definedName>
    <definedName name="XRefPaste40" localSheetId="0" hidden="1">#REF!</definedName>
    <definedName name="XRefPaste40" localSheetId="1" hidden="1">#REF!</definedName>
    <definedName name="XRefPaste40" hidden="1">#REF!</definedName>
    <definedName name="XRefPaste40Row" localSheetId="0" hidden="1">#REF!</definedName>
    <definedName name="XRefPaste40Row" localSheetId="1" hidden="1">#REF!</definedName>
    <definedName name="XRefPaste40Row" hidden="1">#REF!</definedName>
    <definedName name="XRefPaste41" localSheetId="0" hidden="1">#REF!</definedName>
    <definedName name="XRefPaste41" localSheetId="1" hidden="1">#REF!</definedName>
    <definedName name="XRefPaste41" hidden="1">#REF!</definedName>
    <definedName name="XRefPaste41Row" localSheetId="0" hidden="1">#REF!</definedName>
    <definedName name="XRefPaste41Row" localSheetId="1" hidden="1">#REF!</definedName>
    <definedName name="XRefPaste41Row" hidden="1">#REF!</definedName>
    <definedName name="XRefPaste42" localSheetId="0" hidden="1">#REF!</definedName>
    <definedName name="XRefPaste42" localSheetId="1" hidden="1">#REF!</definedName>
    <definedName name="XRefPaste42" hidden="1">#REF!</definedName>
    <definedName name="XRefPaste42Row" localSheetId="0" hidden="1">#REF!</definedName>
    <definedName name="XRefPaste42Row" localSheetId="1" hidden="1">#REF!</definedName>
    <definedName name="XRefPaste42Row" hidden="1">#REF!</definedName>
    <definedName name="XRefPaste43" localSheetId="0" hidden="1">#REF!</definedName>
    <definedName name="XRefPaste43" localSheetId="1" hidden="1">#REF!</definedName>
    <definedName name="XRefPaste43" hidden="1">#REF!</definedName>
    <definedName name="XRefPaste43Row" localSheetId="0" hidden="1">#REF!</definedName>
    <definedName name="XRefPaste43Row" localSheetId="1" hidden="1">#REF!</definedName>
    <definedName name="XRefPaste43Row" hidden="1">#REF!</definedName>
    <definedName name="XRefPaste44" localSheetId="0" hidden="1">#REF!</definedName>
    <definedName name="XRefPaste44" localSheetId="1" hidden="1">#REF!</definedName>
    <definedName name="XRefPaste44" hidden="1">#REF!</definedName>
    <definedName name="XRefPaste44Row" localSheetId="0" hidden="1">#REF!</definedName>
    <definedName name="XRefPaste44Row" localSheetId="1" hidden="1">#REF!</definedName>
    <definedName name="XRefPaste44Row" hidden="1">#REF!</definedName>
    <definedName name="XRefPaste45" localSheetId="0" hidden="1">#REF!</definedName>
    <definedName name="XRefPaste45" localSheetId="1" hidden="1">#REF!</definedName>
    <definedName name="XRefPaste45" hidden="1">#REF!</definedName>
    <definedName name="XRefPaste45Row" localSheetId="0" hidden="1">#REF!</definedName>
    <definedName name="XRefPaste45Row" localSheetId="1" hidden="1">#REF!</definedName>
    <definedName name="XRefPaste45Row" hidden="1">#REF!</definedName>
    <definedName name="XRefPaste46" localSheetId="0" hidden="1">#REF!</definedName>
    <definedName name="XRefPaste46" localSheetId="1" hidden="1">#REF!</definedName>
    <definedName name="XRefPaste46" hidden="1">#REF!</definedName>
    <definedName name="XRefPaste46Row" localSheetId="0" hidden="1">#REF!</definedName>
    <definedName name="XRefPaste46Row" localSheetId="1" hidden="1">#REF!</definedName>
    <definedName name="XRefPaste46Row" hidden="1">#REF!</definedName>
    <definedName name="XRefPaste47" localSheetId="0" hidden="1">#REF!</definedName>
    <definedName name="XRefPaste47" localSheetId="1" hidden="1">#REF!</definedName>
    <definedName name="XRefPaste47" hidden="1">#REF!</definedName>
    <definedName name="XRefPaste47Row" localSheetId="0" hidden="1">#REF!</definedName>
    <definedName name="XRefPaste47Row" localSheetId="1" hidden="1">#REF!</definedName>
    <definedName name="XRefPaste47Row" hidden="1">#REF!</definedName>
    <definedName name="XRefPaste48Row" localSheetId="0" hidden="1">#REF!</definedName>
    <definedName name="XRefPaste48Row" localSheetId="1" hidden="1">#REF!</definedName>
    <definedName name="XRefPaste48Row" hidden="1">#REF!</definedName>
    <definedName name="XRefPaste49Row" localSheetId="0" hidden="1">#REF!</definedName>
    <definedName name="XRefPaste49Row" localSheetId="1" hidden="1">#REF!</definedName>
    <definedName name="XRefPaste49Row" hidden="1">#REF!</definedName>
    <definedName name="XRefPaste4Row" localSheetId="0" hidden="1">#REF!</definedName>
    <definedName name="XRefPaste4Row" localSheetId="1" hidden="1">#REF!</definedName>
    <definedName name="XRefPaste4Row" hidden="1">#REF!</definedName>
    <definedName name="XRefPaste5" localSheetId="0" hidden="1">#REF!</definedName>
    <definedName name="XRefPaste5" localSheetId="1" hidden="1">#REF!</definedName>
    <definedName name="XRefPaste5" hidden="1">#REF!</definedName>
    <definedName name="XRefPaste50Row" localSheetId="0" hidden="1">#REF!</definedName>
    <definedName name="XRefPaste50Row" localSheetId="1" hidden="1">#REF!</definedName>
    <definedName name="XRefPaste50Row" hidden="1">#REF!</definedName>
    <definedName name="XRefPaste51Row" localSheetId="0" hidden="1">#REF!</definedName>
    <definedName name="XRefPaste51Row" localSheetId="1" hidden="1">#REF!</definedName>
    <definedName name="XRefPaste51Row" hidden="1">#REF!</definedName>
    <definedName name="XRefPaste52Row" localSheetId="0" hidden="1">#REF!</definedName>
    <definedName name="XRefPaste52Row" localSheetId="1" hidden="1">#REF!</definedName>
    <definedName name="XRefPaste52Row" hidden="1">#REF!</definedName>
    <definedName name="XRefPaste53Row" localSheetId="0" hidden="1">#REF!</definedName>
    <definedName name="XRefPaste53Row" localSheetId="1" hidden="1">#REF!</definedName>
    <definedName name="XRefPaste53Row" hidden="1">#REF!</definedName>
    <definedName name="XRefPaste54" localSheetId="0" hidden="1">#REF!</definedName>
    <definedName name="XRefPaste54" localSheetId="1" hidden="1">#REF!</definedName>
    <definedName name="XRefPaste54" hidden="1">#REF!</definedName>
    <definedName name="XRefPaste54Row" localSheetId="0" hidden="1">#REF!</definedName>
    <definedName name="XRefPaste54Row" localSheetId="1" hidden="1">#REF!</definedName>
    <definedName name="XRefPaste54Row" hidden="1">#REF!</definedName>
    <definedName name="XRefPaste55Row" localSheetId="0" hidden="1">#REF!</definedName>
    <definedName name="XRefPaste55Row" localSheetId="1" hidden="1">#REF!</definedName>
    <definedName name="XRefPaste55Row" hidden="1">#REF!</definedName>
    <definedName name="XRefPaste56Row" localSheetId="0" hidden="1">#REF!</definedName>
    <definedName name="XRefPaste56Row" localSheetId="1" hidden="1">#REF!</definedName>
    <definedName name="XRefPaste56Row" hidden="1">#REF!</definedName>
    <definedName name="XRefPaste57Row" localSheetId="0" hidden="1">#REF!</definedName>
    <definedName name="XRefPaste57Row" localSheetId="1" hidden="1">#REF!</definedName>
    <definedName name="XRefPaste57Row" hidden="1">#REF!</definedName>
    <definedName name="XRefPaste58Row" localSheetId="0" hidden="1">#REF!</definedName>
    <definedName name="XRefPaste58Row" localSheetId="1" hidden="1">#REF!</definedName>
    <definedName name="XRefPaste58Row" hidden="1">#REF!</definedName>
    <definedName name="XRefPaste59Row" localSheetId="0" hidden="1">#REF!</definedName>
    <definedName name="XRefPaste59Row" localSheetId="1" hidden="1">#REF!</definedName>
    <definedName name="XRefPaste59Row" hidden="1">#REF!</definedName>
    <definedName name="XRefPaste5Row" localSheetId="0" hidden="1">#REF!</definedName>
    <definedName name="XRefPaste5Row" localSheetId="1" hidden="1">#REF!</definedName>
    <definedName name="XRefPaste5Row" hidden="1">#REF!</definedName>
    <definedName name="XRefPaste60Row" localSheetId="0" hidden="1">#REF!</definedName>
    <definedName name="XRefPaste60Row" localSheetId="1" hidden="1">#REF!</definedName>
    <definedName name="XRefPaste60Row" hidden="1">#REF!</definedName>
    <definedName name="XRefPaste61Row" localSheetId="0" hidden="1">#REF!</definedName>
    <definedName name="XRefPaste61Row" localSheetId="1" hidden="1">#REF!</definedName>
    <definedName name="XRefPaste61Row" hidden="1">#REF!</definedName>
    <definedName name="XRefPaste62" localSheetId="0" hidden="1">#REF!</definedName>
    <definedName name="XRefPaste62" localSheetId="1" hidden="1">#REF!</definedName>
    <definedName name="XRefPaste62" hidden="1">#REF!</definedName>
    <definedName name="XRefPaste62Row" localSheetId="0" hidden="1">#REF!</definedName>
    <definedName name="XRefPaste62Row" localSheetId="1" hidden="1">#REF!</definedName>
    <definedName name="XRefPaste62Row" hidden="1">#REF!</definedName>
    <definedName name="XRefPaste63Row" localSheetId="0" hidden="1">#REF!</definedName>
    <definedName name="XRefPaste63Row" localSheetId="1" hidden="1">#REF!</definedName>
    <definedName name="XRefPaste63Row" hidden="1">#REF!</definedName>
    <definedName name="XRefPaste64Row" localSheetId="0" hidden="1">#REF!</definedName>
    <definedName name="XRefPaste64Row" localSheetId="1" hidden="1">#REF!</definedName>
    <definedName name="XRefPaste64Row" hidden="1">#REF!</definedName>
    <definedName name="XRefPaste65Row" localSheetId="0" hidden="1">#REF!</definedName>
    <definedName name="XRefPaste65Row" localSheetId="1" hidden="1">#REF!</definedName>
    <definedName name="XRefPaste65Row" hidden="1">#REF!</definedName>
    <definedName name="XRefPaste66Row" localSheetId="0" hidden="1">#REF!</definedName>
    <definedName name="XRefPaste66Row" localSheetId="1" hidden="1">#REF!</definedName>
    <definedName name="XRefPaste66Row" hidden="1">#REF!</definedName>
    <definedName name="XRefPaste67Row" localSheetId="0" hidden="1">#REF!</definedName>
    <definedName name="XRefPaste67Row" localSheetId="1" hidden="1">#REF!</definedName>
    <definedName name="XRefPaste67Row" hidden="1">#REF!</definedName>
    <definedName name="XRefPaste68Row" localSheetId="0" hidden="1">#REF!</definedName>
    <definedName name="XRefPaste68Row" localSheetId="1" hidden="1">#REF!</definedName>
    <definedName name="XRefPaste68Row" hidden="1">#REF!</definedName>
    <definedName name="XRefPaste69Row" localSheetId="0" hidden="1">#REF!</definedName>
    <definedName name="XRefPaste69Row" localSheetId="1" hidden="1">#REF!</definedName>
    <definedName name="XRefPaste69Row" hidden="1">#REF!</definedName>
    <definedName name="XRefPaste7" localSheetId="0" hidden="1">#REF!</definedName>
    <definedName name="XRefPaste7" localSheetId="1" hidden="1">#REF!</definedName>
    <definedName name="XRefPaste7" hidden="1">#REF!</definedName>
    <definedName name="XRefPaste70Row" localSheetId="0" hidden="1">#REF!</definedName>
    <definedName name="XRefPaste70Row" localSheetId="1" hidden="1">#REF!</definedName>
    <definedName name="XRefPaste70Row" hidden="1">#REF!</definedName>
    <definedName name="XRefPaste71Row" localSheetId="0" hidden="1">#REF!</definedName>
    <definedName name="XRefPaste71Row" localSheetId="1" hidden="1">#REF!</definedName>
    <definedName name="XRefPaste71Row" hidden="1">#REF!</definedName>
    <definedName name="XRefPaste72Row" localSheetId="0" hidden="1">#REF!</definedName>
    <definedName name="XRefPaste72Row" localSheetId="1" hidden="1">#REF!</definedName>
    <definedName name="XRefPaste72Row" hidden="1">#REF!</definedName>
    <definedName name="XRefPaste73Row" localSheetId="0" hidden="1">#REF!</definedName>
    <definedName name="XRefPaste73Row" localSheetId="1" hidden="1">#REF!</definedName>
    <definedName name="XRefPaste73Row" hidden="1">#REF!</definedName>
    <definedName name="XRefPaste74Row" localSheetId="0" hidden="1">#REF!</definedName>
    <definedName name="XRefPaste74Row" localSheetId="1" hidden="1">#REF!</definedName>
    <definedName name="XRefPaste74Row" hidden="1">#REF!</definedName>
    <definedName name="XRefPaste75Row" localSheetId="0" hidden="1">#REF!</definedName>
    <definedName name="XRefPaste75Row" localSheetId="1" hidden="1">#REF!</definedName>
    <definedName name="XRefPaste75Row" hidden="1">#REF!</definedName>
    <definedName name="XRefPaste76Row" localSheetId="0" hidden="1">#REF!</definedName>
    <definedName name="XRefPaste76Row" localSheetId="1" hidden="1">#REF!</definedName>
    <definedName name="XRefPaste76Row" hidden="1">#REF!</definedName>
    <definedName name="XRefPaste77Row" localSheetId="0" hidden="1">#REF!</definedName>
    <definedName name="XRefPaste77Row" localSheetId="1" hidden="1">#REF!</definedName>
    <definedName name="XRefPaste77Row" hidden="1">#REF!</definedName>
    <definedName name="XRefPaste7Row" localSheetId="0" hidden="1">#REF!</definedName>
    <definedName name="XRefPaste7Row" localSheetId="1" hidden="1">#REF!</definedName>
    <definedName name="XRefPaste7Row" hidden="1">#REF!</definedName>
    <definedName name="XRefPaste8" localSheetId="0" hidden="1">#REF!</definedName>
    <definedName name="XRefPaste8" localSheetId="1" hidden="1">#REF!</definedName>
    <definedName name="XRefPaste8" hidden="1">#REF!</definedName>
    <definedName name="XRefPaste8Row" localSheetId="0" hidden="1">#REF!</definedName>
    <definedName name="XRefPaste8Row" localSheetId="1" hidden="1">#REF!</definedName>
    <definedName name="XRefPaste8Row" hidden="1">#REF!</definedName>
    <definedName name="XRefPaste9Row" localSheetId="0" hidden="1">#REF!</definedName>
    <definedName name="XRefPaste9Row" localSheetId="1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hidden="1">{#N/A,#N/A,FALSE,"Aging Summary";#N/A,#N/A,FALSE,"Ratio Analysis";#N/A,#N/A,FALSE,"Test 120 Day Accts";#N/A,#N/A,FALSE,"Tickmarks"}</definedName>
    <definedName name="ппп" localSheetId="0" hidden="1">#REF!</definedName>
    <definedName name="ппп" localSheetId="1" hidden="1">#REF!</definedName>
    <definedName name="ппп" hidden="1">#REF!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개" hidden="1">{#N/A,#N/A,FALSE,"주요여수신";#N/A,#N/A,FALSE,"수신금리";#N/A,#N/A,FALSE,"대출금리";#N/A,#N/A,FALSE,"신규대출";#N/A,#N/A,FALSE,"총액대출"}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hidden="1">{#N/A,#N/A,FALSE,"BS";#N/A,#N/A,FALSE,"PL";#N/A,#N/A,FALSE,"처분";#N/A,#N/A,FALSE,"현금";#N/A,#N/A,FALSE,"매출";#N/A,#N/A,FALSE,"원가";#N/A,#N/A,FALSE,"경영"}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hidden="1">{#N/A,#N/A,FALSE,"Sheet1";#N/A,#N/A,FALSE,"기평9607"}</definedName>
    <definedName name="ㄴㅁ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hidden="1">{#N/A,#N/A,FALSE,"주요여수신";#N/A,#N/A,FALSE,"수신금리";#N/A,#N/A,FALSE,"대출금리";#N/A,#N/A,FALSE,"신규대출";#N/A,#N/A,FALSE,"총액대출"}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hidden="1">{#N/A,#N/A,FALSE,"Aging Summary";#N/A,#N/A,FALSE,"Ratio Analysis";#N/A,#N/A,FALSE,"Test 120 Day Accts";#N/A,#N/A,FALSE,"Tickmarks"}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hidden="1">{#N/A,#N/A,FALSE,"Aging Summary";#N/A,#N/A,FALSE,"Ratio Analysis";#N/A,#N/A,FALSE,"Test 120 Day Accts";#N/A,#N/A,FALSE,"Tickmarks"}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3ㄱ" hidden="1">{#N/A,#N/A,FALSE,"BS";#N/A,#N/A,FALSE,"PL";#N/A,#N/A,FALSE,"처분";#N/A,#N/A,FALSE,"현금";#N/A,#N/A,FALSE,"매출";#N/A,#N/A,FALSE,"원가";#N/A,#N/A,FALSE,"경영"}</definedName>
    <definedName name="박" hidden="1">{#N/A,#N/A,FALSE,"주요여수신";#N/A,#N/A,FALSE,"수신금리";#N/A,#N/A,FALSE,"대출금리";#N/A,#N/A,FALSE,"신규대출";#N/A,#N/A,FALSE,"총액대출"}</definedName>
    <definedName name="박남규" hidden="1">{#N/A,#N/A,FALSE,"BS";#N/A,#N/A,FALSE,"IS";#N/A,#N/A,FALSE,"결손금처리";#N/A,#N/A,FALSE,"cashflow"}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hidden="1">{#N/A,#N/A,FALSE,"주요여수신";#N/A,#N/A,FALSE,"수신금리";#N/A,#N/A,FALSE,"대출금리";#N/A,#N/A,FALSE,"신규대출";#N/A,#N/A,FALSE,"총액대출"}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hidden="1">{#N/A,#N/A,FALSE,"단축1";#N/A,#N/A,FALSE,"단축2";#N/A,#N/A,FALSE,"단축3";#N/A,#N/A,FALSE,"장축";#N/A,#N/A,FALSE,"4WD"}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hidden="1">{#N/A,#N/A,FALSE,"단축1";#N/A,#N/A,FALSE,"단축2";#N/A,#N/A,FALSE,"단축3";#N/A,#N/A,FALSE,"장축";#N/A,#N/A,FALSE,"4WD"}</definedName>
    <definedName name="쇼ㅕㅑ" hidden="1">{#N/A,#N/A,FALSE,"BS";#N/A,#N/A,FALSE,"IS";#N/A,#N/A,FALSE,"결손금처리";#N/A,#N/A,FALSE,"cashflow"}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hidden="1">{#N/A,#N/A,TRUE,"지침서";#N/A,#N/A,TRUE,"처리방법"}</definedName>
    <definedName name="ㅇ" hidden="1">{#N/A,#N/A,FALSE,"주요여수신";#N/A,#N/A,FALSE,"수신금리";#N/A,#N/A,FALSE,"대출금리";#N/A,#N/A,FALSE,"신규대출";#N/A,#N/A,FALSE,"총액대출"}</definedName>
    <definedName name="ㅇADKFJDA" hidden="1">{#N/A,#N/A,FALSE,"을지 (4)";#N/A,#N/A,FALSE,"을지 (5)";#N/A,#N/A,FALSE,"을지 (6)"}</definedName>
    <definedName name="ㅇㄹ" hidden="1">{#N/A,#N/A,FALSE,"주요여수신";#N/A,#N/A,FALSE,"수신금리";#N/A,#N/A,FALSE,"대출금리";#N/A,#N/A,FALSE,"신규대출";#N/A,#N/A,FALSE,"총액대출"}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hidden="1">{#N/A,#N/A,FALSE,"주요여수신";#N/A,#N/A,FALSE,"수신금리";#N/A,#N/A,FALSE,"대출금리";#N/A,#N/A,FALSE,"신규대출";#N/A,#N/A,FALSE,"총액대출"}</definedName>
    <definedName name="연말" localSheetId="0" hidden="1">#REF!</definedName>
    <definedName name="연말" localSheetId="1" hidden="1">#REF!</definedName>
    <definedName name="연말" hidden="1">#REF!</definedName>
    <definedName name="연말예상" localSheetId="0" hidden="1">#REF!</definedName>
    <definedName name="연말예상" localSheetId="1" hidden="1">#REF!</definedName>
    <definedName name="연말예상" hidden="1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hidden="1">{#N/A,#N/A,FALSE,"단축1";#N/A,#N/A,FALSE,"단축2";#N/A,#N/A,FALSE,"단축3";#N/A,#N/A,FALSE,"장축";#N/A,#N/A,FALSE,"4WD"}</definedName>
    <definedName name="왜이러지" hidden="1">{#N/A,#N/A,FALSE,"BS";#N/A,#N/A,FALSE,"PL";#N/A,#N/A,FALSE,"처분";#N/A,#N/A,FALSE,"현금";#N/A,#N/A,FALSE,"매출";#N/A,#N/A,FALSE,"원가";#N/A,#N/A,FALSE,"경영"}</definedName>
    <definedName name="요약" hidden="1">{#N/A,#N/A,FALSE,"주요여수신";#N/A,#N/A,FALSE,"수신금리";#N/A,#N/A,FALSE,"대출금리";#N/A,#N/A,FALSE,"신규대출";#N/A,#N/A,FALSE,"총액대출"}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hidden="1">{#N/A,#N/A,FALSE,"Aging Summary";#N/A,#N/A,FALSE,"Ratio Analysis";#N/A,#N/A,FALSE,"Test 120 Day Accts";#N/A,#N/A,FALSE,"Tickmarks"}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이동" hidden="1">{#N/A,#N/A,FALSE,"을지 (4)";#N/A,#N/A,FALSE,"을지 (5)";#N/A,#N/A,FALSE,"을지 (6)"}</definedName>
    <definedName name="이이잉" localSheetId="0" hidden="1">#REF!</definedName>
    <definedName name="이이잉" localSheetId="1" hidden="1">#REF!</definedName>
    <definedName name="이이잉" hidden="1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ㄷㄹ" hidden="1">{#N/A,#N/A,TRUE,"지침서";#N/A,#N/A,TRUE,"처리방법"}</definedName>
    <definedName name="ㅈㅈ" hidden="1">{#N/A,#N/A,FALSE,"을지 (4)";#N/A,#N/A,FALSE,"을지 (5)";#N/A,#N/A,FALSE,"을지 (6)"}</definedName>
    <definedName name="자회사Total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hidden="1">{#N/A,#N/A,FALSE,"BS";#N/A,#N/A,FALSE,"PL";#N/A,#N/A,FALSE,"처분";#N/A,#N/A,FALSE,"현금";#N/A,#N/A,FALSE,"매출";#N/A,#N/A,FALSE,"원가";#N/A,#N/A,FALSE,"경영"}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조정" localSheetId="0" hidden="1">#REF!</definedName>
    <definedName name="조정" localSheetId="1" hidden="1">#REF!</definedName>
    <definedName name="조정" hidden="1">#REF!</definedName>
    <definedName name="중앙" hidden="1">{#N/A,#N/A,FALSE,"단축1";#N/A,#N/A,FALSE,"단축2";#N/A,#N/A,FALSE,"단축3";#N/A,#N/A,FALSE,"장축";#N/A,#N/A,FALSE,"4WD"}</definedName>
    <definedName name="참고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키프코" hidden="1">{#N/A,#N/A,FALSE,"을지 (4)";#N/A,#N/A,FALSE,"을지 (5)";#N/A,#N/A,FALSE,"을지 (6)"}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hidden="1">{#N/A,#N/A,FALSE,"주요여수신";#N/A,#N/A,FALSE,"수신금리";#N/A,#N/A,FALSE,"대출금리";#N/A,#N/A,FALSE,"신규대출";#N/A,#N/A,FALSE,"총액대출"}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hidden="1">{#N/A,#N/A,FALSE,"Aging Summary";#N/A,#N/A,FALSE,"Ratio Analysis";#N/A,#N/A,FALSE,"Test 120 Day Accts";#N/A,#N/A,FALSE,"Tickmarks"}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hidden="1">{"'수정손익계산서'!$AT$97:$AY$174"}</definedName>
    <definedName name="ㅎㅎ2" hidden="1">{#N/A,#N/A,TRUE,"Summary";#N/A,#N/A,TRUE,"IS";#N/A,#N/A,TRUE,"Adj";#N/A,#N/A,TRUE,"BS";#N/A,#N/A,TRUE,"CF";#N/A,#N/A,TRUE,"Debt";#N/A,#N/A,TRUE,"IRR"}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hidden="1">{#N/A,#N/A,FALSE,"을지 (4)";#N/A,#N/A,FALSE,"을지 (5)";#N/A,#N/A,FALSE,"을지 (6)"}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hidden="1">{#N/A,#N/A,FALSE,"Aging Summary";#N/A,#N/A,FALSE,"Ratio Analysis";#N/A,#N/A,FALSE,"Test 120 Day Accts";#N/A,#N/A,FALSE,"Tickmarks"}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hidden="1">{#N/A,#N/A,TRUE,"Summary";#N/A,#N/A,TRUE,"IS";#N/A,#N/A,TRUE,"Adj";#N/A,#N/A,TRUE,"BS";#N/A,#N/A,TRUE,"CF";#N/A,#N/A,TRUE,"Debt";#N/A,#N/A,TRUE,"IRR"}</definedName>
    <definedName name="ㅐㅐ" hidden="1">{#N/A,#N/A,FALSE,"을지 (4)";#N/A,#N/A,FALSE,"을지 (5)";#N/A,#N/A,FALSE,"을지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hidden="1">{#N/A,#N/A,FALSE,"을지 (4)";#N/A,#N/A,FALSE,"을지 (5)";#N/A,#N/A,FALSE,"을지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G82" i="47" l="1"/>
  <c r="G55" i="47"/>
  <c r="G213" i="47" l="1"/>
  <c r="I213" i="47"/>
  <c r="G133" i="47" l="1"/>
  <c r="H314" i="47"/>
  <c r="H311" i="47"/>
  <c r="H308" i="47"/>
  <c r="H306" i="47"/>
  <c r="H303" i="47" s="1"/>
  <c r="H301" i="47"/>
  <c r="H291" i="47"/>
  <c r="H287" i="47" s="1"/>
  <c r="H283" i="47"/>
  <c r="H279" i="47"/>
  <c r="H269" i="47"/>
  <c r="H266" i="47"/>
  <c r="H259" i="47"/>
  <c r="G251" i="47"/>
  <c r="H246" i="47"/>
  <c r="G242" i="47"/>
  <c r="G240" i="47"/>
  <c r="H235" i="47"/>
  <c r="H232" i="47"/>
  <c r="G229" i="47"/>
  <c r="G225" i="47"/>
  <c r="G223" i="47"/>
  <c r="G211" i="47" s="1"/>
  <c r="G197" i="47"/>
  <c r="H190" i="47"/>
  <c r="H187" i="47"/>
  <c r="H182" i="47"/>
  <c r="H179" i="47"/>
  <c r="H170" i="47"/>
  <c r="H169" i="47" s="1"/>
  <c r="G165" i="47"/>
  <c r="G160" i="47" s="1"/>
  <c r="H159" i="47" s="1"/>
  <c r="H155" i="47"/>
  <c r="H152" i="47"/>
  <c r="H150" i="47"/>
  <c r="G143" i="47"/>
  <c r="G138" i="47" s="1"/>
  <c r="G127" i="47"/>
  <c r="G124" i="47"/>
  <c r="G122" i="47" s="1"/>
  <c r="G118" i="47"/>
  <c r="G115" i="47" s="1"/>
  <c r="H110" i="47"/>
  <c r="G101" i="47"/>
  <c r="H100" i="47" s="1"/>
  <c r="G96" i="47"/>
  <c r="G93" i="47"/>
  <c r="G83" i="47"/>
  <c r="H81" i="47" s="1"/>
  <c r="H80" i="47" s="1"/>
  <c r="G77" i="47"/>
  <c r="G75" i="47"/>
  <c r="G72" i="47"/>
  <c r="G69" i="47"/>
  <c r="H54" i="47"/>
  <c r="G38" i="47"/>
  <c r="G32" i="47"/>
  <c r="G29" i="47"/>
  <c r="G25" i="47"/>
  <c r="G22" i="47"/>
  <c r="G18" i="47"/>
  <c r="H10" i="47" s="1"/>
  <c r="H68" i="47" l="1"/>
  <c r="H239" i="47"/>
  <c r="H264" i="47"/>
  <c r="H92" i="47"/>
  <c r="G28" i="47"/>
  <c r="H21" i="47" s="1"/>
  <c r="H9" i="47" s="1"/>
  <c r="H250" i="47"/>
  <c r="H248" i="47" s="1"/>
  <c r="H321" i="47"/>
  <c r="H234" i="47"/>
  <c r="H195" i="47"/>
  <c r="H194" i="47" s="1"/>
  <c r="H178" i="47"/>
  <c r="H114" i="47"/>
  <c r="H74" i="47"/>
  <c r="H53" i="47" s="1"/>
  <c r="H88" i="47"/>
  <c r="H132" i="47"/>
  <c r="H299" i="47" l="1"/>
  <c r="H322" i="47" s="1"/>
  <c r="H113" i="47"/>
  <c r="H192" i="47" s="1"/>
  <c r="H323" i="47" s="1"/>
  <c r="J125" i="37" l="1"/>
  <c r="J118" i="37"/>
  <c r="J116" i="37"/>
  <c r="J114" i="37"/>
  <c r="J110" i="37"/>
  <c r="J108" i="37"/>
  <c r="J106" i="37"/>
  <c r="J101" i="37"/>
  <c r="J77" i="37"/>
  <c r="J74" i="37"/>
  <c r="J71" i="37"/>
  <c r="J67" i="37"/>
  <c r="J62" i="37"/>
  <c r="J55" i="37"/>
  <c r="J48" i="37"/>
  <c r="J42" i="37"/>
  <c r="J39" i="37"/>
  <c r="J36" i="37"/>
  <c r="J31" i="37"/>
  <c r="J26" i="37"/>
  <c r="J19" i="37"/>
  <c r="J9" i="37"/>
  <c r="J113" i="37" l="1"/>
  <c r="J105" i="37"/>
  <c r="J47" i="37"/>
  <c r="J8" i="37"/>
  <c r="J314" i="47"/>
  <c r="J311" i="47"/>
  <c r="J308" i="47"/>
  <c r="J306" i="47"/>
  <c r="J303" i="47" s="1"/>
  <c r="J301" i="47"/>
  <c r="J291" i="47"/>
  <c r="J287" i="47" s="1"/>
  <c r="J283" i="47"/>
  <c r="J279" i="47"/>
  <c r="J269" i="47"/>
  <c r="J266" i="47"/>
  <c r="J259" i="47"/>
  <c r="I251" i="47"/>
  <c r="J250" i="47" s="1"/>
  <c r="J246" i="47"/>
  <c r="I242" i="47"/>
  <c r="I240" i="47"/>
  <c r="J235" i="47"/>
  <c r="J232" i="47"/>
  <c r="I229" i="47"/>
  <c r="I225" i="47"/>
  <c r="I223" i="47"/>
  <c r="I211" i="47" s="1"/>
  <c r="I197" i="47"/>
  <c r="J190" i="47"/>
  <c r="J187" i="47"/>
  <c r="J182" i="47"/>
  <c r="J179" i="47"/>
  <c r="J170" i="47"/>
  <c r="I165" i="47"/>
  <c r="J155" i="47"/>
  <c r="J152" i="47"/>
  <c r="J150" i="47"/>
  <c r="I143" i="47"/>
  <c r="I138" i="47" s="1"/>
  <c r="I133" i="47"/>
  <c r="I127" i="47"/>
  <c r="I124" i="47"/>
  <c r="I122" i="47" s="1"/>
  <c r="I118" i="47"/>
  <c r="I115" i="47" s="1"/>
  <c r="J110" i="47"/>
  <c r="I101" i="47"/>
  <c r="J100" i="47" s="1"/>
  <c r="I96" i="47"/>
  <c r="I93" i="47"/>
  <c r="I83" i="47"/>
  <c r="J81" i="47" s="1"/>
  <c r="I77" i="47"/>
  <c r="I75" i="47"/>
  <c r="I72" i="47"/>
  <c r="I69" i="47"/>
  <c r="J54" i="47"/>
  <c r="I38" i="47"/>
  <c r="I32" i="47"/>
  <c r="I29" i="47"/>
  <c r="I25" i="47"/>
  <c r="I22" i="47"/>
  <c r="I18" i="47"/>
  <c r="J239" i="47" l="1"/>
  <c r="J264" i="47"/>
  <c r="J114" i="47"/>
  <c r="J74" i="47"/>
  <c r="J195" i="47"/>
  <c r="J104" i="37"/>
  <c r="J122" i="37" s="1"/>
  <c r="J124" i="37" s="1"/>
  <c r="J128" i="37" s="1"/>
  <c r="I28" i="47"/>
  <c r="J21" i="47" s="1"/>
  <c r="J92" i="47"/>
  <c r="J80" i="47"/>
  <c r="J88" i="47"/>
  <c r="J194" i="47"/>
  <c r="J10" i="47"/>
  <c r="J68" i="47"/>
  <c r="J234" i="47"/>
  <c r="J321" i="47"/>
  <c r="I160" i="47"/>
  <c r="J169" i="47"/>
  <c r="J178" i="47"/>
  <c r="J248" i="47"/>
  <c r="J132" i="47" l="1"/>
  <c r="J159" i="47"/>
  <c r="J53" i="47"/>
  <c r="J9" i="47"/>
  <c r="J299" i="47"/>
  <c r="J113" i="47" l="1"/>
  <c r="J322" i="47"/>
  <c r="J192" i="47" l="1"/>
  <c r="J323" i="47" l="1"/>
  <c r="L125" i="37"/>
  <c r="L118" i="37"/>
  <c r="L116" i="37"/>
  <c r="L114" i="37"/>
  <c r="L110" i="37"/>
  <c r="L108" i="37"/>
  <c r="L106" i="37"/>
  <c r="L105" i="37" s="1"/>
  <c r="L101" i="37"/>
  <c r="L77" i="37"/>
  <c r="L74" i="37"/>
  <c r="L71" i="37"/>
  <c r="L67" i="37"/>
  <c r="L62" i="37"/>
  <c r="L55" i="37"/>
  <c r="L48" i="37"/>
  <c r="L42" i="37"/>
  <c r="L39" i="37"/>
  <c r="L36" i="37"/>
  <c r="K33" i="37"/>
  <c r="K32" i="37"/>
  <c r="L26" i="37"/>
  <c r="L19" i="37"/>
  <c r="L9" i="37"/>
  <c r="L113" i="37" l="1"/>
  <c r="L47" i="37"/>
  <c r="L31" i="37"/>
  <c r="L8" i="37" s="1"/>
  <c r="L104" i="37" l="1"/>
  <c r="L122" i="37" s="1"/>
  <c r="L124" i="37" s="1"/>
  <c r="L128" i="37" s="1"/>
</calcChain>
</file>

<file path=xl/sharedStrings.xml><?xml version="1.0" encoding="utf-8"?>
<sst xmlns="http://schemas.openxmlformats.org/spreadsheetml/2006/main" count="752" uniqueCount="438">
  <si>
    <t xml:space="preserve"> </t>
  </si>
  <si>
    <t>c.기타</t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</si>
  <si>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</si>
  <si>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</si>
  <si>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</si>
  <si>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</si>
  <si>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</si>
  <si>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</si>
  <si>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</si>
  <si>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</si>
  <si>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</si>
  <si>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</si>
  <si>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</si>
  <si>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</si>
  <si>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</si>
  <si>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</si>
  <si>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</si>
  <si>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</si>
  <si>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</si>
  <si>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</si>
  <si>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</si>
  <si>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</si>
  <si>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</si>
  <si>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</si>
  <si>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</si>
  <si>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① 특정금전신탁</t>
  </si>
  <si>
    <t>② 기타예금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</si>
  <si>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</si>
  <si>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</si>
  <si>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</si>
  <si>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</si>
  <si>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</si>
  <si>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</si>
  <si>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</si>
  <si>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③ 홍콩주식 외화예치금</t>
  </si>
  <si>
    <t>① 주식관련</t>
  </si>
  <si>
    <t>① 자기신용융자금</t>
  </si>
  <si>
    <t>② 유통금융융자금</t>
  </si>
  <si>
    <t>① 예탁담보대출금</t>
  </si>
  <si>
    <t>② 매도담보대출금</t>
  </si>
  <si>
    <t>① 우리사주 대여금</t>
  </si>
  <si>
    <t>② 주택매입자금장기대여금</t>
  </si>
  <si>
    <t>③ 주택전세자금장기대여금</t>
  </si>
  <si>
    <t>④ 임직원대여금-기타</t>
  </si>
  <si>
    <t>( 차량운반구감가상각누계액 )</t>
  </si>
  <si>
    <t>( 비품감가상각누계액 )</t>
  </si>
  <si>
    <t>( 기타유형자산감가상각누계액 )</t>
  </si>
  <si>
    <t>① 주식미수금</t>
  </si>
  <si>
    <t>② 채권미수금</t>
  </si>
  <si>
    <t>③ 장내파생상품미수금</t>
  </si>
  <si>
    <t>a.국내선물</t>
  </si>
  <si>
    <t>b.해외선물</t>
  </si>
  <si>
    <t>② 장내파생상품미수금</t>
  </si>
  <si>
    <t>a.해외선물</t>
  </si>
  <si>
    <t>b.국내선물</t>
  </si>
  <si>
    <t>① 미수수탁수수료</t>
  </si>
  <si>
    <t>② 미수인수및주선수수료</t>
  </si>
  <si>
    <t>③ 미수투자일임수수료</t>
  </si>
  <si>
    <t>① 미수신용거래융자이자</t>
  </si>
  <si>
    <t>② 미수채권이자</t>
  </si>
  <si>
    <t>a.미수예탁담보이자</t>
  </si>
  <si>
    <t>b.미수매도담보이자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</si>
  <si>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</si>
  <si>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</si>
  <si>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</si>
  <si>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</si>
  <si>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</si>
  <si>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</si>
  <si>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</si>
  <si>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</si>
  <si>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</si>
  <si>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</si>
  <si>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</si>
  <si>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</si>
  <si>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</si>
  <si>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① 유통금융차입금</t>
  </si>
  <si>
    <t>② 담보금융지원차입금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</si>
  <si>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</si>
  <si>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</si>
  <si>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</si>
  <si>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</si>
  <si>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</si>
  <si>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</si>
  <si>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</si>
  <si>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</si>
  <si>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</si>
  <si>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1) 기타자본잉여금</t>
  </si>
  <si>
    <t>1) (당기순이익)</t>
  </si>
  <si>
    <t>① 자기분</t>
    <phoneticPr fontId="16" type="noConversion"/>
  </si>
  <si>
    <t>⑧ 독일주식 예수금</t>
    <phoneticPr fontId="16" type="noConversion"/>
  </si>
  <si>
    <t>⑨ 영국주식 예수금</t>
    <phoneticPr fontId="16" type="noConversion"/>
  </si>
  <si>
    <t>⑩ 싱가폴주식 예수금</t>
    <phoneticPr fontId="16" type="noConversion"/>
  </si>
  <si>
    <t>④ 기타증금차입금</t>
    <phoneticPr fontId="16" type="noConversion"/>
  </si>
  <si>
    <t>④ 중국주식 예치금</t>
    <phoneticPr fontId="16" type="noConversion"/>
  </si>
  <si>
    <t>⑤ 미국주식 외화예치금</t>
    <phoneticPr fontId="16" type="noConversion"/>
  </si>
  <si>
    <t>⑥ 캐나다주식 예치금</t>
    <phoneticPr fontId="16" type="noConversion"/>
  </si>
  <si>
    <t>⑦ 독일주식 예치금</t>
    <phoneticPr fontId="16" type="noConversion"/>
  </si>
  <si>
    <t>⑧ 영국주식 예치금</t>
    <phoneticPr fontId="16" type="noConversion"/>
  </si>
  <si>
    <t>⑨ 싱가폴주식 예치금</t>
    <phoneticPr fontId="16" type="noConversion"/>
  </si>
  <si>
    <t>② ETJ 예수금</t>
    <phoneticPr fontId="16" type="noConversion"/>
  </si>
  <si>
    <t>③ 일본주식 예수금</t>
    <phoneticPr fontId="16" type="noConversion"/>
  </si>
  <si>
    <t>④ 홍콩주식 예수금</t>
    <phoneticPr fontId="16" type="noConversion"/>
  </si>
  <si>
    <t>⑤ 중국주식 예수금</t>
    <phoneticPr fontId="16" type="noConversion"/>
  </si>
  <si>
    <t>⑥ 미국주식 예수금</t>
    <phoneticPr fontId="16" type="noConversion"/>
  </si>
  <si>
    <t>⑦ 캐나다주식 예수금</t>
    <phoneticPr fontId="16" type="noConversion"/>
  </si>
  <si>
    <t>a.해외자기거래예치금(FCM)</t>
    <phoneticPr fontId="16" type="noConversion"/>
  </si>
  <si>
    <t>b.해외자기거래예치금(은행)</t>
    <phoneticPr fontId="16" type="noConversion"/>
  </si>
  <si>
    <t>① 기타예수금-금지금</t>
    <phoneticPr fontId="16" type="noConversion"/>
  </si>
  <si>
    <t>① 기타</t>
    <phoneticPr fontId="16" type="noConversion"/>
  </si>
  <si>
    <t>6) 미지급비용-연차충당부채</t>
    <phoneticPr fontId="16" type="noConversion"/>
  </si>
  <si>
    <t>7) 미지급비용-FCM수수료(EUREX)</t>
    <phoneticPr fontId="16" type="noConversion"/>
  </si>
  <si>
    <t>8) 미지급비용  기타</t>
    <phoneticPr fontId="16" type="noConversion"/>
  </si>
  <si>
    <t>① 고객미수금</t>
    <phoneticPr fontId="16" type="noConversion"/>
  </si>
  <si>
    <t>② 한국거래소미수금</t>
    <phoneticPr fontId="16" type="noConversion"/>
  </si>
  <si>
    <t>② 장내파생상품거래분-신탁</t>
    <phoneticPr fontId="16" type="noConversion"/>
  </si>
  <si>
    <t>② 상품관련</t>
    <phoneticPr fontId="16" type="noConversion"/>
  </si>
  <si>
    <t>① 투자조합</t>
    <phoneticPr fontId="16" type="noConversion"/>
  </si>
  <si>
    <t>1) 기타</t>
    <phoneticPr fontId="16" type="noConversion"/>
  </si>
  <si>
    <t>② 청약자예수금-일반</t>
    <phoneticPr fontId="16" type="noConversion"/>
  </si>
  <si>
    <t>③ 기관운영차입금</t>
    <phoneticPr fontId="16" type="noConversion"/>
  </si>
  <si>
    <t>② 통화관련</t>
    <phoneticPr fontId="16" type="noConversion"/>
  </si>
  <si>
    <t>② 기타예수금-금지금</t>
    <phoneticPr fontId="16" type="noConversion"/>
  </si>
  <si>
    <t>STATEMENTS OF COMPREHENSIVE INCOME</t>
  </si>
  <si>
    <t> (Korean Won)</t>
    <phoneticPr fontId="16" type="noConversion"/>
  </si>
  <si>
    <t>1) Brokerage commissions</t>
    <phoneticPr fontId="52" type="noConversion"/>
  </si>
  <si>
    <t>2) Underwriting commissions</t>
    <phoneticPr fontId="52" type="noConversion"/>
  </si>
  <si>
    <t>3) Underwriting commissions on debentures</t>
    <phoneticPr fontId="52" type="noConversion"/>
  </si>
  <si>
    <t>4) Brokerage commissions on collective investment securities</t>
    <phoneticPr fontId="52" type="noConversion"/>
  </si>
  <si>
    <t>5) Management fee on wrap account and asset management</t>
    <phoneticPr fontId="52" type="noConversion"/>
  </si>
  <si>
    <t>6) Commissions on Merger &amp; Acquisition</t>
    <phoneticPr fontId="52" type="noConversion"/>
  </si>
  <si>
    <t>7) Guarantee commissions</t>
    <phoneticPr fontId="52" type="noConversion"/>
  </si>
  <si>
    <t>8) Commissions received as agency</t>
    <phoneticPr fontId="52" type="noConversion"/>
  </si>
  <si>
    <t>9) Other commissions received</t>
    <phoneticPr fontId="52" type="noConversion"/>
  </si>
  <si>
    <t>1) Gain on sales of trading securities</t>
    <phoneticPr fontId="52" type="noConversion"/>
  </si>
  <si>
    <t>2) Gain on valuation of trading securities</t>
    <phoneticPr fontId="52" type="noConversion"/>
  </si>
  <si>
    <t>3) Gain on valuation of trading securities sold</t>
    <phoneticPr fontId="52" type="noConversion"/>
  </si>
  <si>
    <t>6) Gain on valuation of Reserve for claims of customers' deposits (trust)</t>
    <phoneticPr fontId="16" type="noConversion"/>
  </si>
  <si>
    <t>2) Gain on valuation of exchange-traded derivatives transactions</t>
    <phoneticPr fontId="52" type="noConversion"/>
  </si>
  <si>
    <t>3) Gain on sales of OTC derivatives transactions</t>
    <phoneticPr fontId="52" type="noConversion"/>
  </si>
  <si>
    <t>4) Gain on valuation of OTC derivatives transactions</t>
    <phoneticPr fontId="52" type="noConversion"/>
  </si>
  <si>
    <t>2) Trading financial assets</t>
    <phoneticPr fontId="52" type="noConversion"/>
  </si>
  <si>
    <t>3) Loans</t>
    <phoneticPr fontId="52" type="noConversion"/>
  </si>
  <si>
    <t>1) Trading commissions</t>
    <phoneticPr fontId="52" type="noConversion"/>
  </si>
  <si>
    <t>3) Advisory fees</t>
    <phoneticPr fontId="16" type="noConversion"/>
  </si>
  <si>
    <t>4) Discretionary fees</t>
    <phoneticPr fontId="16" type="noConversion"/>
  </si>
  <si>
    <t>2) Credit loss expenses</t>
    <phoneticPr fontId="52" type="noConversion"/>
  </si>
  <si>
    <t>Ⅴ.NON-OPERATING EXPENSES</t>
    <phoneticPr fontId="52" type="noConversion"/>
  </si>
  <si>
    <t>1) Loss on disposition of tangible assets</t>
    <phoneticPr fontId="52" type="noConversion"/>
  </si>
  <si>
    <t>2.Gain on valuation(sales) of securities</t>
    <phoneticPr fontId="52" type="noConversion"/>
  </si>
  <si>
    <t>4) Gain on sales of derivatives-combined securities</t>
    <phoneticPr fontId="52" type="noConversion"/>
  </si>
  <si>
    <t>5) Gain on sales of securities available for sale</t>
    <phoneticPr fontId="16" type="noConversion"/>
  </si>
  <si>
    <t>3.Gain on derivatives transactions</t>
    <phoneticPr fontId="52" type="noConversion"/>
  </si>
  <si>
    <t>1) Gain on sales of exchange-traded derivatives transactions</t>
    <phoneticPr fontId="52" type="noConversion"/>
  </si>
  <si>
    <t>1) Due from banks</t>
    <phoneticPr fontId="52" type="noConversion"/>
  </si>
  <si>
    <t>4) Other Interest income</t>
    <phoneticPr fontId="52" type="noConversion"/>
  </si>
  <si>
    <t>5.Gain on valuation(disposal) of loans</t>
    <phoneticPr fontId="52" type="noConversion"/>
  </si>
  <si>
    <t>1) Gain on disposal loans</t>
    <phoneticPr fontId="52" type="noConversion"/>
  </si>
  <si>
    <t>6.Gain on foreign transactions</t>
    <phoneticPr fontId="52" type="noConversion"/>
  </si>
  <si>
    <t>1) Gain on foreign currency transactions</t>
    <phoneticPr fontId="52" type="noConversion"/>
  </si>
  <si>
    <t>2) Gain on foreign exchanges translation</t>
    <phoneticPr fontId="52" type="noConversion"/>
  </si>
  <si>
    <t>7.Others</t>
    <phoneticPr fontId="52" type="noConversion"/>
  </si>
  <si>
    <t>1) Dividends income</t>
    <phoneticPr fontId="52" type="noConversion"/>
  </si>
  <si>
    <t>Ⅱ.OPERATING EXPENSES</t>
    <phoneticPr fontId="52" type="noConversion"/>
  </si>
  <si>
    <t>1.Commissions expenses</t>
    <phoneticPr fontId="52" type="noConversion"/>
  </si>
  <si>
    <t>2) Investment consultant fees</t>
    <phoneticPr fontId="52" type="noConversion"/>
  </si>
  <si>
    <t>2.Loss on valuation(sales) of securities</t>
    <phoneticPr fontId="52" type="noConversion"/>
  </si>
  <si>
    <t>1) Loss on sales of trading securities</t>
    <phoneticPr fontId="52" type="noConversion"/>
  </si>
  <si>
    <t>2) Loss on valuation of trading securities</t>
    <phoneticPr fontId="52" type="noConversion"/>
  </si>
  <si>
    <t>3) Loss on valuation of trading securities sold</t>
    <phoneticPr fontId="52" type="noConversion"/>
  </si>
  <si>
    <t>4) Loss on sales of derivatives-combined securities</t>
    <phoneticPr fontId="52" type="noConversion"/>
  </si>
  <si>
    <t>5) Loss on sales of securities available for sale</t>
    <phoneticPr fontId="52" type="noConversion"/>
  </si>
  <si>
    <t>6) Impairment loss on securities</t>
    <phoneticPr fontId="52" type="noConversion"/>
  </si>
  <si>
    <t>3.Loss on derivatives transactions</t>
    <phoneticPr fontId="52" type="noConversion"/>
  </si>
  <si>
    <t>1) Loss on sales of exchange-traded derivatives transactions</t>
    <phoneticPr fontId="52" type="noConversion"/>
  </si>
  <si>
    <t>2) Loss on valuation of exchange-traded derivatives transactions</t>
    <phoneticPr fontId="52" type="noConversion"/>
  </si>
  <si>
    <t>3) Loss on sales of OTC derivatives transactions</t>
    <phoneticPr fontId="52" type="noConversion"/>
  </si>
  <si>
    <t>4) Loss on valuation of OTC derivatives transactions</t>
    <phoneticPr fontId="52" type="noConversion"/>
  </si>
  <si>
    <t>4.Interest expenses</t>
    <phoneticPr fontId="52" type="noConversion"/>
  </si>
  <si>
    <t>1) Deposits</t>
    <phoneticPr fontId="52" type="noConversion"/>
  </si>
  <si>
    <t>2) Borrowings</t>
    <phoneticPr fontId="52" type="noConversion"/>
  </si>
  <si>
    <t>3) Other interest expenses</t>
    <phoneticPr fontId="52" type="noConversion"/>
  </si>
  <si>
    <t>1) Loss on valuation of loans</t>
    <phoneticPr fontId="52" type="noConversion"/>
  </si>
  <si>
    <t>1) Loss on foreign currency transactions</t>
    <phoneticPr fontId="52" type="noConversion"/>
  </si>
  <si>
    <t>2) Loss on foreign exchanges translation</t>
    <phoneticPr fontId="52" type="noConversion"/>
  </si>
  <si>
    <t>1) Credit loss expenses</t>
    <phoneticPr fontId="16" type="noConversion"/>
  </si>
  <si>
    <t>2) Others</t>
    <phoneticPr fontId="52" type="noConversion"/>
  </si>
  <si>
    <t>Ⅲ.OPERATING INCOME</t>
    <phoneticPr fontId="52" type="noConversion"/>
  </si>
  <si>
    <t>Ⅳ.NON-OPERATING INCOME</t>
    <phoneticPr fontId="52" type="noConversion"/>
  </si>
  <si>
    <t>1.Gain on tangible assets</t>
    <phoneticPr fontId="52" type="noConversion"/>
  </si>
  <si>
    <t>1) Gain on disposition of tangible assets</t>
    <phoneticPr fontId="52" type="noConversion"/>
  </si>
  <si>
    <t>2.Gain on intangible assets</t>
    <phoneticPr fontId="52" type="noConversion"/>
  </si>
  <si>
    <t>3.Others</t>
    <phoneticPr fontId="52" type="noConversion"/>
  </si>
  <si>
    <t>1.Loss on tangible assets</t>
    <phoneticPr fontId="52" type="noConversion"/>
  </si>
  <si>
    <t>2.Loss on intangible assets</t>
    <phoneticPr fontId="52" type="noConversion"/>
  </si>
  <si>
    <t>1) Impairment loss on intangible assets</t>
    <phoneticPr fontId="16" type="noConversion"/>
  </si>
  <si>
    <t>3.Others</t>
    <phoneticPr fontId="16" type="noConversion"/>
  </si>
  <si>
    <t>1) Donations</t>
    <phoneticPr fontId="16" type="noConversion"/>
  </si>
  <si>
    <t>Ⅶ.INCOME TAX EXPENSE</t>
    <phoneticPr fontId="16" type="noConversion"/>
  </si>
  <si>
    <t>STATEMENTS OF FINANCIAL POSITION</t>
  </si>
  <si>
    <t> (Korean Won)</t>
  </si>
  <si>
    <t>ASSETS</t>
    <phoneticPr fontId="16" type="noConversion"/>
  </si>
  <si>
    <t>Ⅰ.CASH AND DEPOSITS</t>
    <phoneticPr fontId="16" type="noConversion"/>
  </si>
  <si>
    <t>1.Cash and cash equivalents</t>
    <phoneticPr fontId="16" type="noConversion"/>
  </si>
  <si>
    <t>1) Cash on hand</t>
    <phoneticPr fontId="16" type="noConversion"/>
  </si>
  <si>
    <t>2) Demand deposits</t>
    <phoneticPr fontId="16" type="noConversion"/>
  </si>
  <si>
    <t>3) Current deposits</t>
    <phoneticPr fontId="16" type="noConversion"/>
  </si>
  <si>
    <t>4) Foreign currency deposits</t>
    <phoneticPr fontId="16" type="noConversion"/>
  </si>
  <si>
    <t>2.Deposits</t>
    <phoneticPr fontId="16" type="noConversion"/>
  </si>
  <si>
    <t>1) Subscription deposits</t>
    <phoneticPr fontId="16" type="noConversion"/>
  </si>
  <si>
    <t>2) Reserve for claims of customers' deposits</t>
    <phoneticPr fontId="16" type="noConversion"/>
  </si>
  <si>
    <t>7) Special deposits</t>
    <phoneticPr fontId="16" type="noConversion"/>
  </si>
  <si>
    <t>8) Others deposits</t>
    <phoneticPr fontId="16" type="noConversion"/>
  </si>
  <si>
    <t>1) Stock</t>
    <phoneticPr fontId="16" type="noConversion"/>
  </si>
  <si>
    <t>4) Special bonds</t>
    <phoneticPr fontId="16" type="noConversion"/>
  </si>
  <si>
    <t>5) Corporate bond</t>
    <phoneticPr fontId="16" type="noConversion"/>
  </si>
  <si>
    <t>6) Corporate commercial papers</t>
    <phoneticPr fontId="16" type="noConversion"/>
  </si>
  <si>
    <t>2.Designated at FVTPL</t>
    <phoneticPr fontId="16" type="noConversion"/>
  </si>
  <si>
    <t>1) Reserve for claims of customers' deposits (trust)</t>
    <phoneticPr fontId="16" type="noConversion"/>
  </si>
  <si>
    <t>2) Derivatives-combined securities</t>
    <phoneticPr fontId="16" type="noConversion"/>
  </si>
  <si>
    <t>① 파생결합증권</t>
    <phoneticPr fontId="16" type="noConversion"/>
  </si>
  <si>
    <t>1) Exchange-traded derivatives</t>
    <phoneticPr fontId="16" type="noConversion"/>
  </si>
  <si>
    <t>2) OTC derivatives</t>
    <phoneticPr fontId="16" type="noConversion"/>
  </si>
  <si>
    <t>① 이자율관련</t>
    <phoneticPr fontId="16" type="noConversion"/>
  </si>
  <si>
    <t>Ⅲ.Available for sale securities</t>
    <phoneticPr fontId="16" type="noConversion"/>
  </si>
  <si>
    <t>1.Available for sale securities</t>
    <phoneticPr fontId="16" type="noConversion"/>
  </si>
  <si>
    <t>3) Collective investment securities</t>
    <phoneticPr fontId="16" type="noConversion"/>
  </si>
  <si>
    <t>4) Others securities</t>
    <phoneticPr fontId="16" type="noConversion"/>
  </si>
  <si>
    <t>Ⅳ.LOANS</t>
    <phoneticPr fontId="16" type="noConversion"/>
  </si>
  <si>
    <t>1) Margin to customers</t>
    <phoneticPr fontId="16" type="noConversion"/>
  </si>
  <si>
    <t>2) Loans secured by securities</t>
    <phoneticPr fontId="16" type="noConversion"/>
  </si>
  <si>
    <t>4.Loans</t>
    <phoneticPr fontId="16" type="noConversion"/>
  </si>
  <si>
    <t>5.Loans purchased</t>
    <phoneticPr fontId="16" type="noConversion"/>
  </si>
  <si>
    <t>6.Private placement bonds</t>
    <phoneticPr fontId="16" type="noConversion"/>
  </si>
  <si>
    <t>8.Allowance for credit loss</t>
    <phoneticPr fontId="16" type="noConversion"/>
  </si>
  <si>
    <t>1.Tangible assets</t>
    <phoneticPr fontId="16" type="noConversion"/>
  </si>
  <si>
    <t>3) Construction in progress</t>
    <phoneticPr fontId="16" type="noConversion"/>
  </si>
  <si>
    <t>1) Golf membership</t>
    <phoneticPr fontId="16" type="noConversion"/>
  </si>
  <si>
    <t>2) Others membership</t>
    <phoneticPr fontId="16" type="noConversion"/>
  </si>
  <si>
    <t>3) Software</t>
    <phoneticPr fontId="16" type="noConversion"/>
  </si>
  <si>
    <t>4) Goodwill</t>
    <phoneticPr fontId="16" type="noConversion"/>
  </si>
  <si>
    <t>5) Others intangible assets</t>
    <phoneticPr fontId="16" type="noConversion"/>
  </si>
  <si>
    <t>1.Receivables</t>
    <phoneticPr fontId="16" type="noConversion"/>
  </si>
  <si>
    <t>2) Receivables for brokerage</t>
    <phoneticPr fontId="16" type="noConversion"/>
  </si>
  <si>
    <t>4) Other receivables</t>
    <phoneticPr fontId="16" type="noConversion"/>
  </si>
  <si>
    <t>2.Accrued income</t>
    <phoneticPr fontId="16" type="noConversion"/>
  </si>
  <si>
    <t>1) Accrued interest on bonds</t>
    <phoneticPr fontId="16" type="noConversion"/>
  </si>
  <si>
    <t>2) Prepaid insurance premium</t>
    <phoneticPr fontId="16" type="noConversion"/>
  </si>
  <si>
    <t>1) Guarantee for rent</t>
    <phoneticPr fontId="16" type="noConversion"/>
  </si>
  <si>
    <t>2.Guarantee deposits</t>
    <phoneticPr fontId="16" type="noConversion"/>
  </si>
  <si>
    <t>1.Securities sold</t>
    <phoneticPr fontId="16" type="noConversion"/>
  </si>
  <si>
    <t>③ 상품관련</t>
    <phoneticPr fontId="16" type="noConversion"/>
  </si>
  <si>
    <t>Ⅳ.BORROWINGS</t>
    <phoneticPr fontId="16" type="noConversion"/>
  </si>
  <si>
    <t>1.Call money</t>
    <phoneticPr fontId="16" type="noConversion"/>
  </si>
  <si>
    <t>2.Borrowings</t>
    <phoneticPr fontId="16" type="noConversion"/>
  </si>
  <si>
    <t>1) Borrowings from KSFC</t>
    <phoneticPr fontId="16" type="noConversion"/>
  </si>
  <si>
    <t>3.Securities sold under reverse resale agreements</t>
    <phoneticPr fontId="16" type="noConversion"/>
  </si>
  <si>
    <t>TOTAL LIABILITIES</t>
    <phoneticPr fontId="16" type="noConversion"/>
  </si>
  <si>
    <t>STOCKHOLDERS' EQUITY</t>
    <phoneticPr fontId="16" type="noConversion"/>
  </si>
  <si>
    <t>Ⅰ.STOCKHOLDERS' EQUITY</t>
    <phoneticPr fontId="16" type="noConversion"/>
  </si>
  <si>
    <t>1.Common stock</t>
    <phoneticPr fontId="16" type="noConversion"/>
  </si>
  <si>
    <t>Ⅱ.CAPITAL SURPLUS</t>
    <phoneticPr fontId="16" type="noConversion"/>
  </si>
  <si>
    <t>1.Paid in capital in excess of par value</t>
    <phoneticPr fontId="16" type="noConversion"/>
  </si>
  <si>
    <t>2.Gain on disposition of treasury stock</t>
    <phoneticPr fontId="16" type="noConversion"/>
  </si>
  <si>
    <t>3.Other capital surplus</t>
    <phoneticPr fontId="16" type="noConversion"/>
  </si>
  <si>
    <t>1.Treasury stock</t>
    <phoneticPr fontId="16" type="noConversion"/>
  </si>
  <si>
    <t>1.Gain(Loss) on valuation of securities available for sale</t>
    <phoneticPr fontId="16" type="noConversion"/>
  </si>
  <si>
    <t>4.Reserve for loss on electronic financial transactions</t>
    <phoneticPr fontId="16" type="noConversion"/>
  </si>
  <si>
    <t>TOTAL LIABILITIES &amp; STOCKHOLDERS' EQUITY</t>
    <phoneticPr fontId="16" type="noConversion"/>
  </si>
  <si>
    <t>① Customers' deposits - beneficiary</t>
    <phoneticPr fontId="16" type="noConversion"/>
  </si>
  <si>
    <t>3) Securities borrowed</t>
    <phoneticPr fontId="16" type="noConversion"/>
  </si>
  <si>
    <t>4) Deposits for exchange-traded derivatives</t>
    <phoneticPr fontId="16" type="noConversion"/>
  </si>
  <si>
    <t>5) Guarantee deposits for stock borrowings from KSFC</t>
    <phoneticPr fontId="16" type="noConversion"/>
  </si>
  <si>
    <t>6) Guarantee deposits for KSFC trading</t>
    <phoneticPr fontId="16" type="noConversion"/>
  </si>
  <si>
    <t>9) Fixed deposits</t>
    <phoneticPr fontId="16" type="noConversion"/>
  </si>
  <si>
    <t>1.Trading securities</t>
    <phoneticPr fontId="16" type="noConversion"/>
  </si>
  <si>
    <t>2) Stock warrants</t>
    <phoneticPr fontId="16" type="noConversion"/>
  </si>
  <si>
    <t>3) State bonds, Local government bonds</t>
    <phoneticPr fontId="16" type="noConversion"/>
  </si>
  <si>
    <t>3. Derivatives assets</t>
    <phoneticPr fontId="16" type="noConversion"/>
  </si>
  <si>
    <t>2) Investment in partnerships</t>
    <phoneticPr fontId="16" type="noConversion"/>
  </si>
  <si>
    <t>② 손해배상공동기금</t>
    <phoneticPr fontId="16" type="noConversion"/>
  </si>
  <si>
    <t>Net deffered origination fees and costs</t>
    <phoneticPr fontId="16" type="noConversion"/>
  </si>
  <si>
    <t>Discount present value</t>
    <phoneticPr fontId="16" type="noConversion"/>
  </si>
  <si>
    <t>1.Call loans</t>
    <phoneticPr fontId="16" type="noConversion"/>
  </si>
  <si>
    <t>2.Broker's loans</t>
    <phoneticPr fontId="16" type="noConversion"/>
  </si>
  <si>
    <t>3.Securities purchased under reverse repurchase agreements</t>
    <phoneticPr fontId="16" type="noConversion"/>
  </si>
  <si>
    <t>7.Others loans</t>
    <phoneticPr fontId="16" type="noConversion"/>
  </si>
  <si>
    <t>1) Allowance for loans</t>
    <phoneticPr fontId="16" type="noConversion"/>
  </si>
  <si>
    <t>2) Allowance for loans purchased</t>
    <phoneticPr fontId="16" type="noConversion"/>
  </si>
  <si>
    <t>1) Vehicles</t>
    <phoneticPr fontId="16" type="noConversion"/>
  </si>
  <si>
    <t>2) Furniture and equipments</t>
    <phoneticPr fontId="16" type="noConversion"/>
  </si>
  <si>
    <t>4) Others tangible assets</t>
    <phoneticPr fontId="16" type="noConversion"/>
  </si>
  <si>
    <t>5) Accumulated depreciation</t>
    <phoneticPr fontId="16" type="noConversion"/>
  </si>
  <si>
    <t>1.Intangible assets</t>
    <phoneticPr fontId="16" type="noConversion"/>
  </si>
  <si>
    <t>1) Receivables for proprietary trading</t>
    <phoneticPr fontId="16" type="noConversion"/>
  </si>
  <si>
    <t>3) Receivables for brokerage(trade date)</t>
    <phoneticPr fontId="16" type="noConversion"/>
  </si>
  <si>
    <t>5) Receivables in foreign currency</t>
    <phoneticPr fontId="16" type="noConversion"/>
  </si>
  <si>
    <t>2) Accrued interest receivables</t>
    <phoneticPr fontId="16" type="noConversion"/>
  </si>
  <si>
    <t>3) Accrued dividends</t>
    <phoneticPr fontId="16" type="noConversion"/>
  </si>
  <si>
    <t>4) Accrued other incomes</t>
    <phoneticPr fontId="16" type="noConversion"/>
  </si>
  <si>
    <t>2) Others</t>
    <phoneticPr fontId="16" type="noConversion"/>
  </si>
  <si>
    <t>1) Prepaid interest</t>
    <phoneticPr fontId="16" type="noConversion"/>
  </si>
  <si>
    <t>1) Allowance for receivables</t>
    <phoneticPr fontId="16" type="noConversion"/>
  </si>
  <si>
    <t>2) Allowance for accrued income</t>
    <phoneticPr fontId="16" type="noConversion"/>
  </si>
  <si>
    <t>TOTAL ASSETS</t>
    <phoneticPr fontId="16" type="noConversion"/>
  </si>
  <si>
    <t>LIABILITIES</t>
    <phoneticPr fontId="16" type="noConversion"/>
  </si>
  <si>
    <t>Ⅰ.DEPOSITS</t>
    <phoneticPr fontId="16" type="noConversion"/>
  </si>
  <si>
    <t>1.Customers' deposits</t>
    <phoneticPr fontId="16" type="noConversion"/>
  </si>
  <si>
    <t>1) Customers' deposits for brokerage</t>
    <phoneticPr fontId="16" type="noConversion"/>
  </si>
  <si>
    <t>2) Customers' deposits for brokerage-Foreign currency</t>
    <phoneticPr fontId="16" type="noConversion"/>
  </si>
  <si>
    <t>3) Customers' deposits for exchange - traded derivatives trading</t>
    <phoneticPr fontId="16" type="noConversion"/>
  </si>
  <si>
    <t>4) Customers' deposits for subscriptions</t>
    <phoneticPr fontId="16" type="noConversion"/>
  </si>
  <si>
    <t>5) Customers' deposits forbeneficiary</t>
    <phoneticPr fontId="16" type="noConversion"/>
  </si>
  <si>
    <t>6) Other deposits</t>
    <phoneticPr fontId="16" type="noConversion"/>
  </si>
  <si>
    <t>1) Securities loaned</t>
    <phoneticPr fontId="16" type="noConversion"/>
  </si>
  <si>
    <t>2) State bonds, Local government bonds</t>
    <phoneticPr fontId="16" type="noConversion"/>
  </si>
  <si>
    <t>3) Special bonds</t>
    <phoneticPr fontId="16" type="noConversion"/>
  </si>
  <si>
    <t>2.Derivatives instruments liabilities</t>
    <phoneticPr fontId="16" type="noConversion"/>
  </si>
  <si>
    <t>1.Derivative liabilities held for hedging</t>
    <phoneticPr fontId="16" type="noConversion"/>
  </si>
  <si>
    <t>2.Loss on disposition of treasury stock</t>
    <phoneticPr fontId="16" type="noConversion"/>
  </si>
  <si>
    <t>2.Gain(Loss) on valuation of derivatives instruments for cash flow hedge</t>
    <phoneticPr fontId="16" type="noConversion"/>
  </si>
  <si>
    <t>1.Legal reserve</t>
    <phoneticPr fontId="16" type="noConversion"/>
  </si>
  <si>
    <t>2.Reserve for credit loss</t>
    <phoneticPr fontId="16" type="noConversion"/>
  </si>
  <si>
    <t>3.Reserve for loss on futures transactions</t>
    <phoneticPr fontId="16" type="noConversion"/>
  </si>
  <si>
    <t>5.Retained earnings before appropriations</t>
    <phoneticPr fontId="16" type="noConversion"/>
  </si>
  <si>
    <t>TOTAL STOCKHOLDERS' EQUITY</t>
    <phoneticPr fontId="16" type="noConversion"/>
  </si>
  <si>
    <t>② 투자자분</t>
    <phoneticPr fontId="16" type="noConversion"/>
  </si>
  <si>
    <t>④ 기타</t>
  </si>
  <si>
    <t>④ 기타</t>
    <phoneticPr fontId="16" type="noConversion"/>
  </si>
  <si>
    <t>2) Reversal of allowance for credit loss</t>
    <phoneticPr fontId="52" type="noConversion"/>
  </si>
  <si>
    <t>3) Reversal of allowance for credit loss</t>
    <phoneticPr fontId="52" type="noConversion"/>
  </si>
  <si>
    <t>4) Others</t>
    <phoneticPr fontId="52" type="noConversion"/>
  </si>
  <si>
    <t>2) Reversal of allowance</t>
    <phoneticPr fontId="52" type="noConversion"/>
  </si>
  <si>
    <t>2) Miscellaneous income</t>
    <phoneticPr fontId="52" type="noConversion"/>
  </si>
  <si>
    <t>1) Restoration of impairment loss on intangible assets</t>
    <phoneticPr fontId="52" type="noConversion"/>
  </si>
  <si>
    <t>1) Restoration of compensation loss</t>
    <phoneticPr fontId="52" type="noConversion"/>
  </si>
  <si>
    <t>3) Miscellaneous loss</t>
    <phoneticPr fontId="16" type="noConversion"/>
  </si>
  <si>
    <t>2) Compensation loss</t>
    <phoneticPr fontId="52" type="noConversion"/>
  </si>
  <si>
    <t>1.Accrued corporate tax</t>
    <phoneticPr fontId="16" type="noConversion"/>
  </si>
  <si>
    <t>3.Accrued farming and fishing villages special tax</t>
  </si>
  <si>
    <t>2.Accrued residence tax</t>
    <phoneticPr fontId="16" type="noConversion"/>
  </si>
  <si>
    <t>10) Others securities</t>
    <phoneticPr fontId="16" type="noConversion"/>
  </si>
  <si>
    <t>9) Securities in foreign currency</t>
    <phoneticPr fontId="16" type="noConversion"/>
  </si>
  <si>
    <t>8) Collective investment securities</t>
    <phoneticPr fontId="16" type="noConversion"/>
  </si>
  <si>
    <t>① Stock in foreign currency</t>
    <phoneticPr fontId="16" type="noConversion"/>
  </si>
  <si>
    <t>③ Others</t>
    <phoneticPr fontId="16" type="noConversion"/>
  </si>
  <si>
    <t>② Bonds in foreign currency</t>
    <phoneticPr fontId="16" type="noConversion"/>
  </si>
  <si>
    <t>4) Others</t>
    <phoneticPr fontId="16" type="noConversion"/>
  </si>
  <si>
    <t>1) Accrued commissions</t>
    <phoneticPr fontId="16" type="noConversion"/>
  </si>
  <si>
    <t>3) Prepaid commissions</t>
    <phoneticPr fontId="16" type="noConversion"/>
  </si>
  <si>
    <t>Ⅵ.TANGIBLE ASSETS</t>
    <phoneticPr fontId="16" type="noConversion"/>
  </si>
  <si>
    <t>5.Loss on valuation(disposal) of loans</t>
    <phoneticPr fontId="52" type="noConversion"/>
  </si>
  <si>
    <t>6.Loss on foreign transactions</t>
    <phoneticPr fontId="52" type="noConversion"/>
  </si>
  <si>
    <t>7.General and administrative expenses</t>
    <phoneticPr fontId="52" type="noConversion"/>
  </si>
  <si>
    <t>8.Other operating expenses</t>
    <phoneticPr fontId="16" type="noConversion"/>
  </si>
  <si>
    <t>Ⅹ.CONSOLIDATED NET COMPREHENSIVE INCOME(LOSS)</t>
    <phoneticPr fontId="52" type="noConversion"/>
  </si>
  <si>
    <t>3.Guarantee</t>
    <phoneticPr fontId="16" type="noConversion"/>
  </si>
  <si>
    <t>4.Receivables for bonds</t>
    <phoneticPr fontId="16" type="noConversion"/>
  </si>
  <si>
    <t>5.Allowance for credit loss</t>
    <phoneticPr fontId="16" type="noConversion"/>
  </si>
  <si>
    <t>6.Discount present value</t>
    <phoneticPr fontId="16" type="noConversion"/>
  </si>
  <si>
    <t>1.Advance payments</t>
    <phoneticPr fontId="16" type="noConversion"/>
  </si>
  <si>
    <t>2.Prepaid expenses</t>
    <phoneticPr fontId="16" type="noConversion"/>
  </si>
  <si>
    <t>4. Other assets</t>
    <phoneticPr fontId="16" type="noConversion"/>
  </si>
  <si>
    <t>1.Advances from customers</t>
    <phoneticPr fontId="16" type="noConversion"/>
  </si>
  <si>
    <t>2.Unearned income</t>
    <phoneticPr fontId="16" type="noConversion"/>
  </si>
  <si>
    <t>3.Withholding income taxes</t>
    <phoneticPr fontId="16" type="noConversion"/>
  </si>
  <si>
    <t>4.Others</t>
    <phoneticPr fontId="16" type="noConversion"/>
  </si>
  <si>
    <t>Ⅴ.OTHER FINANCIAL ASSETS</t>
    <phoneticPr fontId="16" type="noConversion"/>
  </si>
  <si>
    <t>1) Loans to Employees</t>
    <phoneticPr fontId="16" type="noConversion"/>
  </si>
  <si>
    <t>2) Others</t>
    <phoneticPr fontId="16" type="noConversion"/>
  </si>
  <si>
    <t>1) Inter bank transfer</t>
    <phoneticPr fontId="16" type="noConversion"/>
  </si>
  <si>
    <t>2) Electronic banking</t>
    <phoneticPr fontId="16" type="noConversion"/>
  </si>
  <si>
    <t>1) Electronic banking</t>
    <phoneticPr fontId="16" type="noConversion"/>
  </si>
  <si>
    <t>1) Customer</t>
    <phoneticPr fontId="16" type="noConversion"/>
  </si>
  <si>
    <t>2) Financial institution</t>
    <phoneticPr fontId="16" type="noConversion"/>
  </si>
  <si>
    <t>Ⅷ.DEFERRED INCOME TAX DEBITS</t>
    <phoneticPr fontId="16" type="noConversion"/>
  </si>
  <si>
    <t>1) Fidelity guarantee money</t>
    <phoneticPr fontId="16" type="noConversion"/>
  </si>
  <si>
    <t>2) Others</t>
    <phoneticPr fontId="16" type="noConversion"/>
  </si>
  <si>
    <t>5) MMDA</t>
    <phoneticPr fontId="52" type="noConversion"/>
  </si>
  <si>
    <t>Ⅰ.OPERATING INCOME</t>
    <phoneticPr fontId="52" type="noConversion"/>
  </si>
  <si>
    <t>Ⅵ.NET INCOME BEFORE INCOME TAX EXPENSE</t>
    <phoneticPr fontId="16" type="noConversion"/>
  </si>
  <si>
    <t>Ⅷ.NET INCOME</t>
    <phoneticPr fontId="16" type="noConversion"/>
  </si>
  <si>
    <t>Ⅸ.OTHER COMPREHENSIVE GAIN</t>
    <phoneticPr fontId="16" type="noConversion"/>
  </si>
  <si>
    <t>1.Commissions received</t>
    <phoneticPr fontId="52" type="noConversion"/>
  </si>
  <si>
    <t>4.Interest income</t>
    <phoneticPr fontId="52" type="noConversion"/>
  </si>
  <si>
    <t>5) Rental fees</t>
    <phoneticPr fontId="52" type="noConversion"/>
  </si>
  <si>
    <t>6) Other commissions</t>
    <phoneticPr fontId="16" type="noConversion"/>
  </si>
  <si>
    <t>1.Gain(loss) on valuation of available-for-sale financial assets</t>
    <phoneticPr fontId="16" type="noConversion"/>
  </si>
  <si>
    <t>2.Comprehensive income tax</t>
    <phoneticPr fontId="16" type="noConversion"/>
  </si>
  <si>
    <t>Ⅱ.FINANCIAL ASSETS AT FVTPL</t>
    <phoneticPr fontId="16" type="noConversion"/>
  </si>
  <si>
    <t>Ⅶ.INTANGIBLE ASSETS</t>
    <phoneticPr fontId="16" type="noConversion"/>
  </si>
  <si>
    <t>Ⅸ.INCOME TAX ASSETS</t>
    <phoneticPr fontId="16" type="noConversion"/>
  </si>
  <si>
    <t>Ⅹ.OTHER ASSETS</t>
    <phoneticPr fontId="16" type="noConversion"/>
  </si>
  <si>
    <t>Ⅱ.FINANCIAL LIABILITIES AT FVTPL</t>
    <phoneticPr fontId="16" type="noConversion"/>
  </si>
  <si>
    <t>Ⅲ.DERIVATIVE LIABILITIES HELD FOR HEDGING</t>
    <phoneticPr fontId="16" type="noConversion"/>
  </si>
  <si>
    <t>Ⅹ.OTHER LIABILITIES</t>
    <phoneticPr fontId="16" type="noConversion"/>
  </si>
  <si>
    <t>Ⅲ.CAPITAL ADJUSTMENT</t>
    <phoneticPr fontId="16" type="noConversion"/>
  </si>
  <si>
    <t>Ⅳ.ACCUMULATED OTHER COMPREHENSIVE INCOME(LOSS)</t>
    <phoneticPr fontId="16" type="noConversion"/>
  </si>
  <si>
    <t>Ⅴ.RETAINED EARNINGS</t>
    <phoneticPr fontId="16" type="noConversion"/>
  </si>
  <si>
    <t>2) Corporate commercial papers issued</t>
    <phoneticPr fontId="16" type="noConversion"/>
  </si>
  <si>
    <t>3) Electronic Short-Term bond issued</t>
  </si>
  <si>
    <t>4) Others</t>
    <phoneticPr fontId="16" type="noConversion"/>
  </si>
  <si>
    <t>Ⅴ.DEBENTURE</t>
    <phoneticPr fontId="52" type="noConversion"/>
  </si>
  <si>
    <t>Discount on debenture issued</t>
    <phoneticPr fontId="52" type="noConversion"/>
  </si>
  <si>
    <t>Ⅵ.OTHER FINANCIAL LIABILITIES</t>
    <phoneticPr fontId="16" type="noConversion"/>
  </si>
  <si>
    <t>1.Accrued dividends</t>
  </si>
  <si>
    <t>2.Accrued of debts</t>
    <phoneticPr fontId="16" type="noConversion"/>
  </si>
  <si>
    <t>1.Mileage allowance Accounts</t>
    <phoneticPr fontId="16" type="noConversion"/>
  </si>
  <si>
    <t>2.Annual allowance Accounts</t>
    <phoneticPr fontId="16" type="noConversion"/>
  </si>
  <si>
    <t>3.Accounts payable</t>
    <phoneticPr fontId="16" type="noConversion"/>
  </si>
  <si>
    <t>4.Accrued expenses</t>
    <phoneticPr fontId="16" type="noConversion"/>
  </si>
  <si>
    <t>5.Discount present value</t>
    <phoneticPr fontId="16" type="noConversion"/>
  </si>
  <si>
    <t>Ⅶ.ALLOWANCE ACCOUNTS</t>
    <phoneticPr fontId="16" type="noConversion"/>
  </si>
  <si>
    <t>Ⅷ.DEFERRED INCOME TAX CREDITS</t>
    <phoneticPr fontId="16" type="noConversion"/>
  </si>
  <si>
    <t>Ⅸ.INCOME TAX LIABILITIES</t>
    <phoneticPr fontId="16" type="noConversion"/>
  </si>
  <si>
    <t>6) 예수금(기타)</t>
  </si>
  <si>
    <t>7) 예수금(주민세)</t>
  </si>
  <si>
    <t>5) 계좌개설인지대</t>
  </si>
  <si>
    <t>7) Electronic Short-Term bond</t>
    <phoneticPr fontId="52" type="noConversion"/>
  </si>
  <si>
    <t>③ 미수기업어음증권이자</t>
  </si>
  <si>
    <t>④ 미수전자단기사채이자</t>
  </si>
  <si>
    <t>⑤ 미수증권담보대출이자</t>
  </si>
  <si>
    <t>⑥ 기타</t>
  </si>
  <si>
    <t>6) MMF</t>
  </si>
  <si>
    <t>7) Financial bills</t>
    <phoneticPr fontId="16" type="noConversion"/>
  </si>
  <si>
    <t>8) Others</t>
    <phoneticPr fontId="16" type="noConversion"/>
  </si>
  <si>
    <t>e BEST INVESTMENT SECURITIES CO., LTD</t>
  </si>
  <si>
    <t>i.해외선물옵션예수금 (CNY)</t>
  </si>
  <si>
    <t>⑩ 프랑스주식 예치금</t>
  </si>
  <si>
    <t>2016.1Q</t>
    <phoneticPr fontId="52" type="noConversion"/>
  </si>
  <si>
    <t>2015.1Q</t>
    <phoneticPr fontId="52" type="noConversion"/>
  </si>
  <si>
    <t>March 31, 2016</t>
    <phoneticPr fontId="16" type="noConversion"/>
  </si>
  <si>
    <t>December 31, 2015</t>
    <phoneticPr fontId="52" type="noConversion"/>
  </si>
  <si>
    <t>⑪ 프랑스주식 예수금</t>
  </si>
  <si>
    <t>⑫ 국내선물대용 예수금(USD)</t>
  </si>
  <si>
    <t>⑬ 국내선물대용 예수금(EUR)</t>
  </si>
  <si>
    <t>⑪ 국내선물대용 예치금(USD)</t>
  </si>
  <si>
    <t>⑫ 국내선물대용 예치금(EUR)</t>
  </si>
  <si>
    <t>⑬ 기타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</si>
</sst>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39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</fonts>
  <fills count="7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7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7" applyNumberFormat="0" applyAlignment="0" applyProtection="0">
      <alignment vertical="center"/>
    </xf>
    <xf numFmtId="0" fontId="20" fillId="26" borderId="27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28" applyNumberFormat="0" applyFont="0" applyAlignment="0" applyProtection="0">
      <alignment vertical="center"/>
    </xf>
    <xf numFmtId="0" fontId="17" fillId="28" borderId="28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29" applyNumberFormat="0" applyAlignment="0" applyProtection="0">
      <alignment vertical="center"/>
    </xf>
    <xf numFmtId="0" fontId="24" fillId="30" borderId="29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31" borderId="27" applyNumberFormat="0" applyAlignment="0" applyProtection="0">
      <alignment vertical="center"/>
    </xf>
    <xf numFmtId="0" fontId="27" fillId="31" borderId="2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6" borderId="35" applyNumberFormat="0" applyAlignment="0" applyProtection="0">
      <alignment vertical="center"/>
    </xf>
    <xf numFmtId="0" fontId="33" fillId="26" borderId="35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39" fillId="0" borderId="3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1" borderId="27" applyNumberFormat="0" applyAlignment="0" applyProtection="0">
      <alignment vertical="center"/>
    </xf>
    <xf numFmtId="0" fontId="44" fillId="26" borderId="35" applyNumberFormat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7" fillId="30" borderId="29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28" borderId="28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7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28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29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31" borderId="2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6" borderId="35" applyNumberFormat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28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7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28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29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31" borderId="2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6" borderId="35" applyNumberFormat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28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28" borderId="28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1" fontId="54" fillId="0" borderId="0" applyFont="0" applyFill="0" applyBorder="0" applyAlignment="0" applyProtection="0">
      <alignment vertical="center"/>
    </xf>
    <xf numFmtId="0" fontId="56" fillId="0" borderId="0"/>
    <xf numFmtId="0" fontId="57" fillId="0" borderId="0"/>
    <xf numFmtId="0" fontId="56" fillId="0" borderId="0"/>
    <xf numFmtId="0" fontId="56" fillId="0" borderId="0"/>
    <xf numFmtId="43" fontId="54" fillId="0" borderId="0" applyFont="0" applyFill="0" applyBorder="0" applyAlignment="0" applyProtection="0"/>
    <xf numFmtId="0" fontId="58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4" fontId="60" fillId="0" borderId="0" applyFont="0" applyFill="0" applyBorder="0" applyAlignment="0" applyProtection="0"/>
    <xf numFmtId="177" fontId="54" fillId="0" borderId="0" applyNumberFormat="0" applyFont="0" applyFill="0" applyBorder="0" applyAlignment="0" applyProtection="0"/>
    <xf numFmtId="178" fontId="54" fillId="0" borderId="0" applyNumberFormat="0" applyFont="0" applyFill="0" applyBorder="0" applyAlignment="0" applyProtection="0"/>
    <xf numFmtId="177" fontId="54" fillId="0" borderId="0" applyNumberFormat="0" applyFont="0" applyFill="0" applyBorder="0" applyAlignment="0" applyProtection="0"/>
    <xf numFmtId="0" fontId="58" fillId="0" borderId="0"/>
    <xf numFmtId="179" fontId="61" fillId="0" borderId="0" applyFont="0" applyFill="0" applyBorder="0" applyAlignment="0"/>
    <xf numFmtId="180" fontId="58" fillId="0" borderId="0" applyFont="0" applyFill="0" applyBorder="0" applyAlignment="0" applyProtection="0"/>
    <xf numFmtId="0" fontId="56" fillId="0" borderId="0"/>
    <xf numFmtId="0" fontId="62" fillId="0" borderId="0" applyFont="0" applyFill="0" applyBorder="0" applyAlignment="0" applyProtection="0"/>
    <xf numFmtId="0" fontId="58" fillId="0" borderId="0"/>
    <xf numFmtId="0" fontId="58" fillId="0" borderId="0"/>
    <xf numFmtId="0" fontId="58" fillId="0" borderId="0"/>
    <xf numFmtId="0" fontId="63" fillId="0" borderId="0" applyNumberFormat="0" applyFill="0" applyBorder="0" applyAlignment="0" applyProtection="0"/>
    <xf numFmtId="0" fontId="56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4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56" fillId="0" borderId="0"/>
    <xf numFmtId="40" fontId="60" fillId="0" borderId="0" applyFont="0" applyFill="0" applyBorder="0" applyAlignment="0" applyProtection="0"/>
    <xf numFmtId="0" fontId="66" fillId="0" borderId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56" fillId="0" borderId="0"/>
    <xf numFmtId="0" fontId="56" fillId="0" borderId="0"/>
    <xf numFmtId="0" fontId="58" fillId="0" borderId="0"/>
    <xf numFmtId="0" fontId="58" fillId="0" borderId="0"/>
    <xf numFmtId="40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56" fillId="0" borderId="0"/>
    <xf numFmtId="0" fontId="68" fillId="0" borderId="0" applyFont="0" applyFill="0" applyBorder="0" applyAlignment="0" applyProtection="0"/>
    <xf numFmtId="0" fontId="69" fillId="0" borderId="0"/>
    <xf numFmtId="0" fontId="56" fillId="0" borderId="0"/>
    <xf numFmtId="0" fontId="68" fillId="0" borderId="0"/>
    <xf numFmtId="0" fontId="56" fillId="0" borderId="0"/>
    <xf numFmtId="43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56" fillId="0" borderId="0"/>
    <xf numFmtId="181" fontId="56" fillId="0" borderId="0" applyFont="0" applyFill="0" applyBorder="0" applyAlignment="0" applyProtection="0"/>
    <xf numFmtId="0" fontId="56" fillId="0" borderId="0"/>
    <xf numFmtId="181" fontId="56" fillId="0" borderId="0" applyFont="0" applyFill="0" applyBorder="0" applyAlignment="0" applyProtection="0"/>
    <xf numFmtId="181" fontId="56" fillId="0" borderId="0" applyFont="0" applyFill="0" applyBorder="0" applyAlignment="0" applyProtection="0"/>
    <xf numFmtId="0" fontId="70" fillId="0" borderId="0">
      <alignment vertical="top"/>
    </xf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61" fillId="0" borderId="0"/>
    <xf numFmtId="0" fontId="56" fillId="0" borderId="0"/>
    <xf numFmtId="0" fontId="56" fillId="0" borderId="0"/>
    <xf numFmtId="0" fontId="56" fillId="0" borderId="0"/>
    <xf numFmtId="182" fontId="56" fillId="0" borderId="0" applyFont="0" applyFill="0" applyBorder="0" applyAlignment="0" applyProtection="0"/>
    <xf numFmtId="182" fontId="56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8" fillId="0" borderId="0"/>
    <xf numFmtId="0" fontId="58" fillId="0" borderId="0"/>
    <xf numFmtId="0" fontId="58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3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74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60" fillId="0" borderId="0"/>
    <xf numFmtId="0" fontId="6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4" fillId="0" borderId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60" fillId="0" borderId="0" applyFont="0" applyFill="0" applyBorder="0" applyAlignment="0" applyProtection="0"/>
    <xf numFmtId="0" fontId="56" fillId="0" borderId="0"/>
    <xf numFmtId="0" fontId="74" fillId="0" borderId="0"/>
    <xf numFmtId="0" fontId="58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1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8" fillId="0" borderId="0"/>
    <xf numFmtId="0" fontId="58" fillId="0" borderId="0"/>
    <xf numFmtId="0" fontId="58" fillId="0" borderId="0"/>
    <xf numFmtId="0" fontId="74" fillId="0" borderId="0"/>
    <xf numFmtId="0" fontId="74" fillId="0" borderId="0"/>
    <xf numFmtId="0" fontId="71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73" fillId="0" borderId="0"/>
    <xf numFmtId="0" fontId="71" fillId="0" borderId="0" applyFont="0" applyFill="0" applyBorder="0" applyAlignment="0" applyProtection="0"/>
    <xf numFmtId="0" fontId="74" fillId="0" borderId="0"/>
    <xf numFmtId="0" fontId="58" fillId="0" borderId="0"/>
    <xf numFmtId="0" fontId="61" fillId="0" borderId="0"/>
    <xf numFmtId="0" fontId="56" fillId="0" borderId="0"/>
    <xf numFmtId="0" fontId="56" fillId="0" borderId="0"/>
    <xf numFmtId="0" fontId="74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74" fillId="0" borderId="0"/>
    <xf numFmtId="0" fontId="71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6" fillId="0" borderId="0"/>
    <xf numFmtId="0" fontId="56" fillId="0" borderId="0"/>
    <xf numFmtId="0" fontId="74" fillId="0" borderId="0"/>
    <xf numFmtId="0" fontId="74" fillId="0" borderId="0"/>
    <xf numFmtId="0" fontId="74" fillId="0" borderId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 applyNumberFormat="0" applyFill="0" applyBorder="0" applyAlignment="0" applyProtection="0"/>
    <xf numFmtId="0" fontId="74" fillId="0" borderId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75" fillId="0" borderId="0">
      <alignment horizontal="centerContinuous"/>
    </xf>
    <xf numFmtId="184" fontId="61" fillId="0" borderId="0"/>
    <xf numFmtId="185" fontId="76" fillId="0" borderId="0" applyFont="0" applyFill="0" applyBorder="0" applyAlignment="0" applyProtection="0"/>
    <xf numFmtId="186" fontId="76" fillId="0" borderId="0" applyFont="0" applyFill="0" applyBorder="0" applyAlignment="0" applyProtection="0"/>
    <xf numFmtId="187" fontId="76" fillId="0" borderId="0" applyFont="0" applyFill="0" applyBorder="0" applyAlignment="0" applyProtection="0"/>
    <xf numFmtId="188" fontId="76" fillId="0" borderId="0" applyFont="0" applyFill="0" applyBorder="0" applyAlignment="0" applyProtection="0"/>
    <xf numFmtId="189" fontId="76" fillId="0" borderId="0" applyFont="0" applyFill="0" applyBorder="0" applyAlignment="0" applyProtection="0"/>
    <xf numFmtId="190" fontId="77" fillId="0" borderId="0" applyFont="0" applyFill="0" applyBorder="0" applyAlignment="0" applyProtection="0"/>
    <xf numFmtId="0" fontId="78" fillId="0" borderId="0"/>
    <xf numFmtId="0" fontId="79" fillId="0" borderId="0" applyNumberFormat="0" applyFill="0" applyBorder="0" applyAlignment="0" applyProtection="0"/>
    <xf numFmtId="191" fontId="80" fillId="0" borderId="0"/>
    <xf numFmtId="1" fontId="57" fillId="0" borderId="37">
      <alignment horizontal="center" vertical="center"/>
    </xf>
    <xf numFmtId="192" fontId="58" fillId="0" borderId="0" applyFont="0" applyFill="0" applyBorder="0" applyAlignment="0" applyProtection="0"/>
    <xf numFmtId="193" fontId="58" fillId="0" borderId="38" applyBorder="0"/>
    <xf numFmtId="1" fontId="57" fillId="0" borderId="37">
      <alignment horizontal="center" vertical="center"/>
    </xf>
    <xf numFmtId="1" fontId="57" fillId="0" borderId="37">
      <alignment horizontal="center" vertical="center"/>
    </xf>
    <xf numFmtId="1" fontId="57" fillId="0" borderId="37">
      <alignment horizontal="center" vertical="center"/>
    </xf>
    <xf numFmtId="1" fontId="57" fillId="0" borderId="37">
      <alignment horizontal="center" vertical="center"/>
    </xf>
    <xf numFmtId="0" fontId="56" fillId="0" borderId="0"/>
    <xf numFmtId="181" fontId="58" fillId="0" borderId="0" applyFont="0" applyFill="0" applyBorder="0" applyAlignment="0" applyProtection="0"/>
    <xf numFmtId="0" fontId="56" fillId="0" borderId="0" applyNumberFormat="0" applyFill="0" applyBorder="0" applyAlignment="0" applyProtection="0"/>
    <xf numFmtId="194" fontId="81" fillId="0" borderId="0">
      <protection locked="0"/>
    </xf>
    <xf numFmtId="10" fontId="82" fillId="0" borderId="0" applyFont="0" applyFill="0" applyBorder="0" applyAlignment="0" applyProtection="0"/>
    <xf numFmtId="10" fontId="83" fillId="0" borderId="0" applyFont="0" applyFill="0" applyBorder="0" applyAlignment="0" applyProtection="0"/>
    <xf numFmtId="0" fontId="84" fillId="0" borderId="39">
      <alignment vertical="center"/>
    </xf>
    <xf numFmtId="0" fontId="84" fillId="0" borderId="39">
      <alignment vertical="center"/>
    </xf>
    <xf numFmtId="0" fontId="85" fillId="33" borderId="0" applyNumberFormat="0" applyBorder="0" applyAlignment="0" applyProtection="0">
      <alignment vertical="center"/>
    </xf>
    <xf numFmtId="0" fontId="85" fillId="34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6" borderId="0" applyNumberFormat="0" applyBorder="0" applyAlignment="0" applyProtection="0">
      <alignment vertical="center"/>
    </xf>
    <xf numFmtId="0" fontId="85" fillId="37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182" fontId="56" fillId="0" borderId="0" applyFont="0" applyFill="0" applyBorder="0" applyAlignment="0" applyProtection="0"/>
    <xf numFmtId="0" fontId="85" fillId="39" borderId="0" applyNumberFormat="0" applyBorder="0" applyAlignment="0" applyProtection="0">
      <alignment vertical="center"/>
    </xf>
    <xf numFmtId="0" fontId="85" fillId="40" borderId="0" applyNumberFormat="0" applyBorder="0" applyAlignment="0" applyProtection="0">
      <alignment vertical="center"/>
    </xf>
    <xf numFmtId="0" fontId="85" fillId="41" borderId="0" applyNumberFormat="0" applyBorder="0" applyAlignment="0" applyProtection="0">
      <alignment vertical="center"/>
    </xf>
    <xf numFmtId="0" fontId="85" fillId="36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44" borderId="0" applyNumberFormat="0" applyBorder="0" applyAlignment="0" applyProtection="0">
      <alignment vertical="center"/>
    </xf>
    <xf numFmtId="0" fontId="86" fillId="45" borderId="0" applyNumberFormat="0" applyBorder="0" applyAlignment="0" applyProtection="0">
      <alignment vertical="center"/>
    </xf>
    <xf numFmtId="0" fontId="86" fillId="46" borderId="0" applyNumberFormat="0" applyBorder="0" applyAlignment="0" applyProtection="0">
      <alignment vertical="center"/>
    </xf>
    <xf numFmtId="0" fontId="86" fillId="47" borderId="0" applyNumberFormat="0" applyBorder="0" applyAlignment="0" applyProtection="0">
      <alignment vertical="center"/>
    </xf>
    <xf numFmtId="0" fontId="86" fillId="48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6" fillId="44" borderId="0" applyNumberFormat="0" applyBorder="0" applyAlignment="0" applyProtection="0">
      <alignment vertical="center"/>
    </xf>
    <xf numFmtId="0" fontId="86" fillId="45" borderId="0" applyNumberFormat="0" applyBorder="0" applyAlignment="0" applyProtection="0">
      <alignment vertical="center"/>
    </xf>
    <xf numFmtId="0" fontId="86" fillId="50" borderId="0" applyNumberFormat="0" applyBorder="0" applyAlignment="0" applyProtection="0">
      <alignment vertical="center"/>
    </xf>
    <xf numFmtId="14" fontId="87" fillId="0" borderId="0">
      <alignment horizontal="center"/>
    </xf>
    <xf numFmtId="0" fontId="88" fillId="0" borderId="0" applyNumberFormat="0" applyFill="0" applyBorder="0" applyAlignment="0" applyProtection="0">
      <alignment vertical="center"/>
    </xf>
    <xf numFmtId="2" fontId="89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195" fontId="58" fillId="0" borderId="0"/>
    <xf numFmtId="0" fontId="92" fillId="51" borderId="0" applyNumberFormat="0" applyBorder="0" applyAlignment="0" applyProtection="0">
      <alignment vertical="center"/>
    </xf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0" fontId="94" fillId="0" borderId="0"/>
    <xf numFmtId="197" fontId="56" fillId="0" borderId="36">
      <alignment horizontal="right" vertical="center" shrinkToFit="1"/>
    </xf>
    <xf numFmtId="37" fontId="74" fillId="0" borderId="40"/>
    <xf numFmtId="0" fontId="89" fillId="0" borderId="0" applyFont="0" applyFill="0" applyBorder="0" applyAlignment="0" applyProtection="0"/>
    <xf numFmtId="0" fontId="95" fillId="0" borderId="0">
      <alignment horizontal="centerContinuous" vertical="center"/>
    </xf>
    <xf numFmtId="0" fontId="89" fillId="0" borderId="0" applyFont="0" applyFill="0" applyBorder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49" fontId="97" fillId="0" borderId="37">
      <alignment horizontal="left" vertical="center" indent="1"/>
    </xf>
    <xf numFmtId="40" fontId="98" fillId="0" borderId="0" applyFont="0" applyFill="0" applyBorder="0" applyAlignment="0" applyProtection="0"/>
    <xf numFmtId="38" fontId="98" fillId="0" borderId="0" applyFont="0" applyFill="0" applyBorder="0" applyAlignment="0" applyProtection="0"/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198" fontId="54" fillId="0" borderId="0">
      <alignment vertical="center"/>
    </xf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199" fontId="99" fillId="0" borderId="0" applyFont="0" applyFill="0" applyBorder="0" applyAlignment="0" applyProtection="0"/>
    <xf numFmtId="200" fontId="99" fillId="0" borderId="0" applyFont="0" applyFill="0" applyBorder="0" applyAlignment="0" applyProtection="0"/>
    <xf numFmtId="0" fontId="58" fillId="0" borderId="0"/>
    <xf numFmtId="0" fontId="100" fillId="0" borderId="0"/>
    <xf numFmtId="0" fontId="101" fillId="0" borderId="0" applyFont="0" applyFill="0" applyBorder="0" applyAlignment="0" applyProtection="0"/>
    <xf numFmtId="0" fontId="101" fillId="0" borderId="0" applyFont="0" applyFill="0" applyBorder="0" applyAlignment="0" applyProtection="0"/>
    <xf numFmtId="201" fontId="58" fillId="0" borderId="0"/>
    <xf numFmtId="194" fontId="102" fillId="0" borderId="0">
      <protection locked="0"/>
    </xf>
    <xf numFmtId="9" fontId="103" fillId="52" borderId="0" applyFill="0" applyBorder="0" applyProtection="0">
      <alignment horizontal="right"/>
    </xf>
    <xf numFmtId="10" fontId="103" fillId="0" borderId="0" applyFill="0" applyBorder="0" applyProtection="0">
      <alignment horizontal="right"/>
    </xf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>
      <alignment vertical="center"/>
    </xf>
    <xf numFmtId="9" fontId="54" fillId="0" borderId="0" applyFont="0" applyFill="0" applyBorder="0" applyAlignment="0" applyProtection="0"/>
    <xf numFmtId="9" fontId="104" fillId="0" borderId="0" applyFont="0" applyFill="0" applyBorder="0" applyAlignment="0" applyProtection="0">
      <alignment vertical="center"/>
    </xf>
    <xf numFmtId="10" fontId="78" fillId="0" borderId="41"/>
    <xf numFmtId="10" fontId="78" fillId="0" borderId="0"/>
    <xf numFmtId="202" fontId="72" fillId="0" borderId="36" applyFont="0" applyBorder="0" applyAlignment="0">
      <alignment horizontal="center" vertical="center"/>
    </xf>
    <xf numFmtId="0" fontId="105" fillId="0" borderId="0"/>
    <xf numFmtId="0" fontId="101" fillId="0" borderId="0" applyFont="0" applyFill="0" applyBorder="0" applyAlignment="0" applyProtection="0"/>
    <xf numFmtId="0" fontId="101" fillId="0" borderId="0" applyFont="0" applyFill="0" applyBorder="0" applyAlignment="0" applyProtection="0"/>
    <xf numFmtId="0" fontId="58" fillId="0" borderId="0">
      <alignment vertical="center"/>
    </xf>
    <xf numFmtId="0" fontId="58" fillId="0" borderId="0" applyBorder="0"/>
    <xf numFmtId="0" fontId="56" fillId="0" borderId="0"/>
    <xf numFmtId="203" fontId="58" fillId="0" borderId="0" applyFont="0" applyFill="0" applyBorder="0" applyAlignment="0" applyProtection="0"/>
    <xf numFmtId="0" fontId="54" fillId="0" borderId="0" applyFont="0" applyFill="0" applyBorder="0" applyAlignment="0" applyProtection="0"/>
    <xf numFmtId="204" fontId="74" fillId="0" borderId="40">
      <alignment horizontal="left"/>
    </xf>
    <xf numFmtId="37" fontId="57" fillId="0" borderId="21" applyAlignment="0"/>
    <xf numFmtId="0" fontId="95" fillId="0" borderId="0"/>
    <xf numFmtId="205" fontId="106" fillId="0" borderId="0">
      <alignment vertical="center"/>
    </xf>
    <xf numFmtId="206" fontId="54" fillId="0" borderId="40" applyFill="0" applyBorder="0" applyProtection="0">
      <alignment vertical="center"/>
    </xf>
    <xf numFmtId="41" fontId="54" fillId="0" borderId="0" applyFont="0" applyFill="0" applyBorder="0" applyAlignment="0" applyProtection="0"/>
    <xf numFmtId="41" fontId="10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0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1" fontId="54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207" fontId="56" fillId="0" borderId="0" applyFont="0" applyFill="0" applyBorder="0" applyAlignment="0" applyProtection="0"/>
    <xf numFmtId="43" fontId="54" fillId="0" borderId="0" applyFont="0" applyFill="0" applyBorder="0" applyAlignment="0" applyProtection="0">
      <alignment vertical="center"/>
    </xf>
    <xf numFmtId="0" fontId="74" fillId="0" borderId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182" fontId="56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/>
    <xf numFmtId="0" fontId="56" fillId="0" borderId="0" applyFont="0" applyFill="0" applyBorder="0" applyAlignment="0" applyProtection="0"/>
    <xf numFmtId="0" fontId="56" fillId="0" borderId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208" fontId="95" fillId="0" borderId="0">
      <alignment horizontal="center"/>
    </xf>
    <xf numFmtId="0" fontId="108" fillId="0" borderId="16"/>
    <xf numFmtId="209" fontId="58" fillId="0" borderId="0"/>
    <xf numFmtId="210" fontId="58" fillId="0" borderId="0"/>
    <xf numFmtId="211" fontId="58" fillId="0" borderId="0"/>
    <xf numFmtId="0" fontId="56" fillId="0" borderId="0"/>
    <xf numFmtId="0" fontId="109" fillId="0" borderId="0" applyNumberFormat="0" applyFill="0" applyBorder="0" applyAlignment="0" applyProtection="0">
      <alignment vertical="top"/>
      <protection locked="0"/>
    </xf>
    <xf numFmtId="212" fontId="58" fillId="0" borderId="0" applyFont="0" applyFill="0" applyBorder="0" applyAlignment="0" applyProtection="0"/>
    <xf numFmtId="177" fontId="110" fillId="0" borderId="0" applyFont="0" applyFill="0" applyBorder="0" applyAlignment="0" applyProtection="0"/>
    <xf numFmtId="213" fontId="54" fillId="0" borderId="0" applyFont="0" applyFill="0" applyBorder="0" applyAlignment="0" applyProtection="0"/>
    <xf numFmtId="214" fontId="78" fillId="0" borderId="0" applyFill="0" applyBorder="0" applyProtection="0">
      <alignment horizontal="right"/>
    </xf>
    <xf numFmtId="0" fontId="57" fillId="0" borderId="42">
      <alignment vertical="justify" wrapText="1"/>
    </xf>
    <xf numFmtId="204" fontId="74" fillId="0" borderId="40">
      <alignment horizontal="left"/>
    </xf>
    <xf numFmtId="0" fontId="78" fillId="0" borderId="0"/>
    <xf numFmtId="3" fontId="111" fillId="0" borderId="43">
      <alignment horizontal="center" vertical="center"/>
    </xf>
    <xf numFmtId="4" fontId="89" fillId="0" borderId="0" applyFont="0" applyFill="0" applyBorder="0" applyAlignment="0" applyProtection="0"/>
    <xf numFmtId="3" fontId="89" fillId="0" borderId="0" applyFont="0" applyFill="0" applyBorder="0" applyAlignment="0" applyProtection="0"/>
    <xf numFmtId="215" fontId="58" fillId="0" borderId="0">
      <alignment horizontal="center" vertical="center"/>
    </xf>
    <xf numFmtId="183" fontId="72" fillId="0" borderId="0" applyFont="0" applyFill="0" applyBorder="0" applyAlignment="0" applyProtection="0"/>
    <xf numFmtId="216" fontId="58" fillId="0" borderId="0"/>
    <xf numFmtId="217" fontId="58" fillId="0" borderId="0"/>
    <xf numFmtId="198" fontId="54" fillId="0" borderId="0">
      <alignment vertical="center"/>
    </xf>
    <xf numFmtId="198" fontId="54" fillId="0" borderId="0">
      <alignment vertical="center"/>
    </xf>
    <xf numFmtId="218" fontId="58" fillId="0" borderId="36">
      <alignment horizontal="left" vertical="center"/>
    </xf>
    <xf numFmtId="219" fontId="56" fillId="0" borderId="0" applyFill="0" applyBorder="0" applyProtection="0">
      <alignment vertical="center"/>
    </xf>
    <xf numFmtId="0" fontId="103" fillId="53" borderId="44" applyNumberFormat="0" applyFont="0" applyAlignment="0" applyProtection="0">
      <alignment vertical="center"/>
    </xf>
    <xf numFmtId="220" fontId="95" fillId="0" borderId="0">
      <alignment horizontal="right" vertical="center"/>
    </xf>
    <xf numFmtId="0" fontId="58" fillId="0" borderId="0"/>
    <xf numFmtId="0" fontId="112" fillId="34" borderId="0" applyNumberFormat="0" applyBorder="0" applyAlignment="0" applyProtection="0">
      <alignment vertical="center"/>
    </xf>
    <xf numFmtId="41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221" fontId="58" fillId="0" borderId="0"/>
    <xf numFmtId="194" fontId="102" fillId="0" borderId="0">
      <protection locked="0"/>
    </xf>
    <xf numFmtId="192" fontId="82" fillId="0" borderId="0" applyFont="0" applyFill="0" applyBorder="0" applyAlignment="0" applyProtection="0"/>
    <xf numFmtId="0" fontId="58" fillId="0" borderId="0" applyFont="0" applyFill="0" applyBorder="0" applyAlignment="0" applyProtection="0"/>
    <xf numFmtId="222" fontId="56" fillId="0" borderId="0" applyFont="0" applyFill="0" applyBorder="0" applyAlignment="0" applyProtection="0"/>
    <xf numFmtId="194" fontId="102" fillId="0" borderId="0">
      <protection locked="0"/>
    </xf>
    <xf numFmtId="38" fontId="58" fillId="0" borderId="0" applyFont="0" applyFill="0" applyBorder="0" applyAlignment="0" applyProtection="0"/>
    <xf numFmtId="0" fontId="58" fillId="0" borderId="18">
      <alignment vertical="center"/>
    </xf>
    <xf numFmtId="0" fontId="58" fillId="0" borderId="40">
      <alignment vertical="center" shrinkToFit="1"/>
    </xf>
    <xf numFmtId="0" fontId="58" fillId="0" borderId="0" applyFont="0" applyFill="0" applyBorder="0" applyAlignment="0" applyProtection="0"/>
    <xf numFmtId="3" fontId="58" fillId="0" borderId="38"/>
    <xf numFmtId="181" fontId="58" fillId="0" borderId="0" applyFont="0" applyFill="0" applyBorder="0" applyAlignment="0" applyProtection="0"/>
    <xf numFmtId="192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194" fontId="102" fillId="0" borderId="0">
      <protection locked="0"/>
    </xf>
    <xf numFmtId="199" fontId="113" fillId="0" borderId="0" applyFont="0" applyFill="0" applyBorder="0" applyAlignment="0" applyProtection="0"/>
    <xf numFmtId="42" fontId="54" fillId="0" borderId="0" applyFont="0" applyFill="0" applyBorder="0" applyAlignment="0" applyProtection="0"/>
    <xf numFmtId="42" fontId="54" fillId="0" borderId="0" applyFont="0" applyFill="0" applyBorder="0" applyAlignment="0" applyProtection="0">
      <alignment vertical="center"/>
    </xf>
    <xf numFmtId="0" fontId="60" fillId="0" borderId="0" applyFont="0" applyFill="0" applyBorder="0" applyAlignment="0" applyProtection="0"/>
    <xf numFmtId="200" fontId="113" fillId="0" borderId="0" applyFont="0" applyFill="0" applyBorder="0" applyAlignment="0" applyProtection="0"/>
    <xf numFmtId="10" fontId="89" fillId="0" borderId="0" applyFont="0" applyFill="0" applyBorder="0" applyAlignment="0" applyProtection="0"/>
    <xf numFmtId="194" fontId="102" fillId="0" borderId="0">
      <protection locked="0"/>
    </xf>
    <xf numFmtId="0" fontId="56" fillId="0" borderId="0"/>
    <xf numFmtId="0" fontId="54" fillId="0" borderId="0"/>
    <xf numFmtId="0" fontId="54" fillId="0" borderId="0">
      <alignment vertical="center"/>
    </xf>
    <xf numFmtId="0" fontId="56" fillId="0" borderId="0"/>
    <xf numFmtId="0" fontId="54" fillId="0" borderId="0"/>
    <xf numFmtId="0" fontId="17" fillId="0" borderId="0">
      <alignment vertical="center"/>
    </xf>
    <xf numFmtId="0" fontId="17" fillId="0" borderId="0">
      <alignment vertical="center"/>
    </xf>
    <xf numFmtId="0" fontId="114" fillId="0" borderId="0">
      <alignment vertical="center"/>
    </xf>
    <xf numFmtId="0" fontId="56" fillId="0" borderId="0"/>
    <xf numFmtId="37" fontId="115" fillId="0" borderId="0"/>
    <xf numFmtId="184" fontId="116" fillId="0" borderId="0"/>
    <xf numFmtId="14" fontId="58" fillId="54" borderId="0" applyFont="0" applyFill="0" applyBorder="0" applyAlignment="0"/>
    <xf numFmtId="0" fontId="58" fillId="0" borderId="0"/>
    <xf numFmtId="0" fontId="89" fillId="0" borderId="45" applyNumberFormat="0" applyFont="0" applyFill="0" applyAlignment="0" applyProtection="0"/>
    <xf numFmtId="43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0" fontId="113" fillId="0" borderId="0" applyFont="0" applyFill="0" applyBorder="0" applyAlignment="0" applyProtection="0"/>
    <xf numFmtId="38" fontId="113" fillId="0" borderId="0" applyFont="0" applyFill="0" applyBorder="0" applyAlignment="0" applyProtection="0"/>
    <xf numFmtId="0" fontId="117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/>
    <xf numFmtId="0" fontId="118" fillId="35" borderId="0" applyNumberFormat="0" applyBorder="0" applyAlignment="0" applyProtection="0">
      <alignment vertical="center"/>
    </xf>
    <xf numFmtId="224" fontId="78" fillId="0" borderId="0" applyFont="0" applyFill="0" applyBorder="0" applyAlignment="0" applyProtection="0"/>
    <xf numFmtId="225" fontId="78" fillId="0" borderId="0" applyFont="0" applyFill="0" applyBorder="0" applyAlignment="0" applyProtection="0"/>
    <xf numFmtId="226" fontId="104" fillId="0" borderId="0" applyFont="0" applyFill="0" applyBorder="0" applyAlignment="0" applyProtection="0"/>
    <xf numFmtId="227" fontId="89" fillId="0" borderId="0" applyFont="0" applyFill="0" applyBorder="0" applyAlignment="0" applyProtection="0"/>
    <xf numFmtId="0" fontId="111" fillId="0" borderId="46" applyNumberFormat="0" applyFont="0" applyFill="0" applyProtection="0">
      <alignment horizontal="center" vertical="center" wrapText="1"/>
    </xf>
    <xf numFmtId="40" fontId="60" fillId="0" borderId="0" applyFont="0" applyFill="0" applyBorder="0" applyAlignment="0" applyProtection="0"/>
    <xf numFmtId="0" fontId="119" fillId="0" borderId="0" applyNumberFormat="0" applyFill="0" applyBorder="0" applyAlignment="0" applyProtection="0">
      <alignment vertical="center"/>
    </xf>
    <xf numFmtId="0" fontId="120" fillId="0" borderId="47" applyNumberFormat="0" applyFill="0" applyAlignment="0" applyProtection="0">
      <alignment vertical="center"/>
    </xf>
    <xf numFmtId="0" fontId="121" fillId="0" borderId="48" applyNumberFormat="0" applyFill="0" applyAlignment="0" applyProtection="0">
      <alignment vertical="center"/>
    </xf>
    <xf numFmtId="0" fontId="122" fillId="0" borderId="49" applyNumberFormat="0" applyFill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3" fillId="55" borderId="50" applyNumberFormat="0" applyAlignment="0" applyProtection="0">
      <alignment vertical="center"/>
    </xf>
    <xf numFmtId="0" fontId="124" fillId="0" borderId="51" applyNumberFormat="0" applyFill="0" applyAlignment="0" applyProtection="0">
      <alignment vertical="center"/>
    </xf>
    <xf numFmtId="0" fontId="125" fillId="56" borderId="52" applyNumberFormat="0" applyAlignment="0" applyProtection="0">
      <alignment vertical="center"/>
    </xf>
    <xf numFmtId="0" fontId="126" fillId="38" borderId="52" applyNumberFormat="0" applyAlignment="0" applyProtection="0">
      <alignment vertical="center"/>
    </xf>
    <xf numFmtId="0" fontId="127" fillId="56" borderId="53" applyNumberFormat="0" applyAlignment="0" applyProtection="0">
      <alignment vertical="center"/>
    </xf>
    <xf numFmtId="0" fontId="128" fillId="0" borderId="0"/>
    <xf numFmtId="0" fontId="129" fillId="0" borderId="54" applyNumberFormat="0" applyFill="0" applyAlignment="0" applyProtection="0">
      <alignment vertical="center"/>
    </xf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41" fontId="132" fillId="0" borderId="0" applyFont="0" applyFill="0" applyBorder="0" applyAlignment="0" applyProtection="0"/>
    <xf numFmtId="43" fontId="132" fillId="0" borderId="0" applyFont="0" applyFill="0" applyBorder="0" applyAlignment="0" applyProtection="0"/>
    <xf numFmtId="192" fontId="68" fillId="0" borderId="0" applyFont="0" applyFill="0" applyBorder="0" applyAlignment="0" applyProtection="0"/>
    <xf numFmtId="41" fontId="133" fillId="0" borderId="0" applyFont="0" applyFill="0" applyBorder="0" applyAlignment="0" applyProtection="0"/>
    <xf numFmtId="0" fontId="73" fillId="0" borderId="0" applyFont="0" applyFill="0" applyBorder="0" applyAlignment="0" applyProtection="0"/>
    <xf numFmtId="181" fontId="68" fillId="0" borderId="0" applyFont="0" applyFill="0" applyBorder="0" applyAlignment="0" applyProtection="0"/>
    <xf numFmtId="43" fontId="133" fillId="0" borderId="0" applyFont="0" applyFill="0" applyBorder="0" applyAlignment="0" applyProtection="0"/>
    <xf numFmtId="0" fontId="68" fillId="0" borderId="0" applyFont="0" applyFill="0" applyBorder="0" applyAlignment="0" applyProtection="0"/>
    <xf numFmtId="3" fontId="57" fillId="0" borderId="0"/>
    <xf numFmtId="0" fontId="58" fillId="57" borderId="55">
      <alignment horizontal="center" vertical="center"/>
    </xf>
    <xf numFmtId="194" fontId="81" fillId="0" borderId="0">
      <protection locked="0"/>
    </xf>
    <xf numFmtId="194" fontId="81" fillId="0" borderId="0">
      <protection locked="0"/>
    </xf>
    <xf numFmtId="0" fontId="58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135" fillId="0" borderId="0" applyFont="0" applyFill="0" applyBorder="0" applyAlignment="0" applyProtection="0"/>
    <xf numFmtId="199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199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23" fontId="137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99" fontId="82" fillId="0" borderId="0" applyFont="0" applyFill="0" applyBorder="0" applyAlignment="0" applyProtection="0"/>
    <xf numFmtId="199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29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136" fillId="0" borderId="0" applyFont="0" applyFill="0" applyBorder="0" applyAlignment="0" applyProtection="0"/>
    <xf numFmtId="230" fontId="103" fillId="0" borderId="0" applyFont="0" applyFill="0" applyBorder="0" applyAlignment="0" applyProtection="0"/>
    <xf numFmtId="230" fontId="10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31" fontId="82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94" fontId="81" fillId="0" borderId="0">
      <protection locked="0"/>
    </xf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135" fillId="0" borderId="0" applyFont="0" applyFill="0" applyBorder="0" applyAlignment="0" applyProtection="0"/>
    <xf numFmtId="20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00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32" fontId="137" fillId="0" borderId="0" applyFont="0" applyFill="0" applyBorder="0" applyAlignment="0" applyProtection="0"/>
    <xf numFmtId="23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00" fontId="82" fillId="0" borderId="0" applyFont="0" applyFill="0" applyBorder="0" applyAlignment="0" applyProtection="0"/>
    <xf numFmtId="20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4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136" fillId="0" borderId="0" applyFont="0" applyFill="0" applyBorder="0" applyAlignment="0" applyProtection="0"/>
    <xf numFmtId="235" fontId="103" fillId="0" borderId="0" applyFont="0" applyFill="0" applyBorder="0" applyAlignment="0" applyProtection="0"/>
    <xf numFmtId="235" fontId="10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6" fontId="82" fillId="0" borderId="0" applyFont="0" applyFill="0" applyBorder="0" applyAlignment="0" applyProtection="0"/>
    <xf numFmtId="236" fontId="83" fillId="0" borderId="0" applyFont="0" applyFill="0" applyBorder="0" applyAlignment="0" applyProtection="0"/>
    <xf numFmtId="42" fontId="132" fillId="0" borderId="0" applyFont="0" applyFill="0" applyBorder="0" applyAlignment="0" applyProtection="0"/>
    <xf numFmtId="44" fontId="132" fillId="0" borderId="0" applyFont="0" applyFill="0" applyBorder="0" applyAlignment="0" applyProtection="0"/>
    <xf numFmtId="0" fontId="134" fillId="0" borderId="0" applyFont="0" applyFill="0" applyBorder="0" applyAlignment="0" applyProtection="0"/>
    <xf numFmtId="44" fontId="133" fillId="0" borderId="0" applyFont="0" applyFill="0" applyBorder="0" applyAlignment="0" applyProtection="0"/>
    <xf numFmtId="223" fontId="68" fillId="0" borderId="0" applyFont="0" applyFill="0" applyBorder="0" applyAlignment="0" applyProtection="0"/>
    <xf numFmtId="232" fontId="68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60" fillId="0" borderId="0"/>
    <xf numFmtId="0" fontId="138" fillId="0" borderId="0">
      <alignment horizontal="center" wrapText="1"/>
      <protection locked="0"/>
    </xf>
    <xf numFmtId="0" fontId="56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82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135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40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137" fillId="0" borderId="0" applyFont="0" applyFill="0" applyBorder="0" applyAlignment="0" applyProtection="0"/>
    <xf numFmtId="19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92" fontId="137" fillId="0" borderId="0" applyFont="0" applyFill="0" applyBorder="0" applyAlignment="0" applyProtection="0"/>
    <xf numFmtId="19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05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136" fillId="0" borderId="0" applyFont="0" applyFill="0" applyBorder="0" applyAlignment="0" applyProtection="0"/>
    <xf numFmtId="237" fontId="103" fillId="0" borderId="0" applyFont="0" applyFill="0" applyBorder="0" applyAlignment="0" applyProtection="0"/>
    <xf numFmtId="237" fontId="10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58" fillId="0" borderId="0" applyFont="0" applyFill="0" applyBorder="0" applyAlignment="0" applyProtection="0"/>
    <xf numFmtId="194" fontId="81" fillId="0" borderId="0">
      <protection locked="0"/>
    </xf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135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137" fillId="0" borderId="0" applyFont="0" applyFill="0" applyBorder="0" applyAlignment="0" applyProtection="0"/>
    <xf numFmtId="181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81" fontId="137" fillId="0" borderId="0" applyFont="0" applyFill="0" applyBorder="0" applyAlignment="0" applyProtection="0"/>
    <xf numFmtId="181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80" fontId="82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136" fillId="0" borderId="0" applyFont="0" applyFill="0" applyBorder="0" applyAlignment="0" applyProtection="0"/>
    <xf numFmtId="238" fontId="103" fillId="0" borderId="0" applyFont="0" applyFill="0" applyBorder="0" applyAlignment="0" applyProtection="0"/>
    <xf numFmtId="238" fontId="10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9" fontId="84" fillId="0" borderId="0">
      <alignment horizontal="right"/>
      <protection locked="0"/>
    </xf>
    <xf numFmtId="0" fontId="141" fillId="0" borderId="0" applyNumberFormat="0" applyFill="0" applyBorder="0" applyAlignment="0" applyProtection="0"/>
    <xf numFmtId="240" fontId="142" fillId="0" borderId="0" applyFont="0" applyFill="0" applyBorder="0" applyAlignment="0" applyProtection="0"/>
    <xf numFmtId="241" fontId="58" fillId="0" borderId="0" applyFont="0" applyFill="0" applyBorder="0" applyAlignment="0" applyProtection="0"/>
    <xf numFmtId="0" fontId="132" fillId="0" borderId="0"/>
    <xf numFmtId="0" fontId="143" fillId="0" borderId="0"/>
    <xf numFmtId="0" fontId="73" fillId="0" borderId="0"/>
    <xf numFmtId="0" fontId="133" fillId="0" borderId="0"/>
    <xf numFmtId="0" fontId="68" fillId="0" borderId="0"/>
    <xf numFmtId="0" fontId="130" fillId="0" borderId="0"/>
    <xf numFmtId="0" fontId="144" fillId="0" borderId="0"/>
    <xf numFmtId="194" fontId="81" fillId="0" borderId="0">
      <protection locked="0"/>
    </xf>
    <xf numFmtId="0" fontId="145" fillId="0" borderId="0"/>
    <xf numFmtId="0" fontId="146" fillId="0" borderId="0"/>
    <xf numFmtId="0" fontId="147" fillId="0" borderId="0"/>
    <xf numFmtId="0" fontId="148" fillId="0" borderId="0"/>
    <xf numFmtId="0" fontId="149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0" fontId="149" fillId="0" borderId="0"/>
    <xf numFmtId="0" fontId="134" fillId="0" borderId="0"/>
    <xf numFmtId="0" fontId="149" fillId="0" borderId="0"/>
    <xf numFmtId="0" fontId="83" fillId="0" borderId="0"/>
    <xf numFmtId="0" fontId="69" fillId="0" borderId="0"/>
    <xf numFmtId="0" fontId="134" fillId="0" borderId="0"/>
    <xf numFmtId="0" fontId="147" fillId="0" borderId="0"/>
    <xf numFmtId="0" fontId="136" fillId="0" borderId="0"/>
    <xf numFmtId="0" fontId="82" fillId="0" borderId="0"/>
    <xf numFmtId="0" fontId="83" fillId="0" borderId="0"/>
    <xf numFmtId="0" fontId="150" fillId="0" borderId="0"/>
    <xf numFmtId="0" fontId="83" fillId="0" borderId="0"/>
    <xf numFmtId="0" fontId="151" fillId="0" borderId="0"/>
    <xf numFmtId="0" fontId="152" fillId="0" borderId="0"/>
    <xf numFmtId="0" fontId="82" fillId="0" borderId="0"/>
    <xf numFmtId="0" fontId="83" fillId="0" borderId="0"/>
    <xf numFmtId="0" fontId="153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0" fontId="137" fillId="0" borderId="0"/>
    <xf numFmtId="0" fontId="136" fillId="0" borderId="0"/>
    <xf numFmtId="0" fontId="82" fillId="0" borderId="0"/>
    <xf numFmtId="0" fontId="83" fillId="0" borderId="0"/>
    <xf numFmtId="0" fontId="151" fillId="0" borderId="0"/>
    <xf numFmtId="0" fontId="152" fillId="0" borderId="0"/>
    <xf numFmtId="0" fontId="82" fillId="0" borderId="0"/>
    <xf numFmtId="0" fontId="154" fillId="0" borderId="0"/>
    <xf numFmtId="0" fontId="82" fillId="0" borderId="0"/>
    <xf numFmtId="194" fontId="81" fillId="0" borderId="0">
      <protection locked="0"/>
    </xf>
    <xf numFmtId="37" fontId="82" fillId="0" borderId="0"/>
    <xf numFmtId="0" fontId="134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37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136" fillId="0" borderId="0"/>
    <xf numFmtId="0" fontId="155" fillId="0" borderId="0"/>
    <xf numFmtId="0" fontId="156" fillId="0" borderId="0"/>
    <xf numFmtId="0" fontId="56" fillId="0" borderId="0"/>
    <xf numFmtId="0" fontId="157" fillId="0" borderId="0"/>
    <xf numFmtId="0" fontId="155" fillId="0" borderId="0"/>
    <xf numFmtId="0" fontId="1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83" fillId="0" borderId="0"/>
    <xf numFmtId="0" fontId="56" fillId="0" borderId="0"/>
    <xf numFmtId="0" fontId="134" fillId="0" borderId="0"/>
    <xf numFmtId="0" fontId="82" fillId="0" borderId="0"/>
    <xf numFmtId="0" fontId="83" fillId="0" borderId="0"/>
    <xf numFmtId="0" fontId="158" fillId="0" borderId="0"/>
    <xf numFmtId="0" fontId="146" fillId="0" borderId="0"/>
    <xf numFmtId="0" fontId="158" fillId="0" borderId="0"/>
    <xf numFmtId="0" fontId="146" fillId="0" borderId="0"/>
    <xf numFmtId="0" fontId="159" fillId="0" borderId="0"/>
    <xf numFmtId="0" fontId="160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242" fontId="56" fillId="0" borderId="0" applyFill="0" applyBorder="0" applyAlignment="0"/>
    <xf numFmtId="0" fontId="161" fillId="0" borderId="0"/>
    <xf numFmtId="0" fontId="135" fillId="0" borderId="0"/>
    <xf numFmtId="0" fontId="157" fillId="0" borderId="0"/>
    <xf numFmtId="0" fontId="54" fillId="0" borderId="0">
      <protection locked="0"/>
    </xf>
    <xf numFmtId="0" fontId="56" fillId="0" borderId="0" applyFont="0" applyFill="0" applyBorder="0" applyAlignment="0" applyProtection="0"/>
    <xf numFmtId="0" fontId="135" fillId="0" borderId="0"/>
    <xf numFmtId="0" fontId="157" fillId="0" borderId="0"/>
    <xf numFmtId="0" fontId="135" fillId="0" borderId="0"/>
    <xf numFmtId="0" fontId="157" fillId="0" borderId="0"/>
    <xf numFmtId="0" fontId="162" fillId="0" borderId="0" applyNumberFormat="0" applyAlignment="0">
      <alignment horizontal="left"/>
    </xf>
    <xf numFmtId="0" fontId="54" fillId="0" borderId="0">
      <protection locked="0"/>
    </xf>
    <xf numFmtId="0" fontId="135" fillId="0" borderId="0"/>
    <xf numFmtId="0" fontId="157" fillId="0" borderId="0"/>
    <xf numFmtId="0" fontId="135" fillId="0" borderId="0"/>
    <xf numFmtId="0" fontId="157" fillId="0" borderId="0"/>
    <xf numFmtId="243" fontId="56" fillId="0" borderId="0"/>
    <xf numFmtId="244" fontId="56" fillId="0" borderId="0" applyFont="0" applyFill="0" applyBorder="0" applyAlignment="0" applyProtection="0"/>
    <xf numFmtId="0" fontId="135" fillId="0" borderId="0"/>
    <xf numFmtId="0" fontId="157" fillId="0" borderId="0"/>
    <xf numFmtId="245" fontId="56" fillId="0" borderId="0" applyFont="0" applyFill="0" applyBorder="0" applyAlignment="0" applyProtection="0"/>
    <xf numFmtId="246" fontId="56" fillId="0" borderId="0"/>
    <xf numFmtId="0" fontId="56" fillId="0" borderId="0" applyFont="0" applyFill="0" applyBorder="0" applyAlignment="0" applyProtection="0"/>
    <xf numFmtId="247" fontId="54" fillId="0" borderId="0">
      <protection locked="0"/>
    </xf>
    <xf numFmtId="0" fontId="135" fillId="0" borderId="0"/>
    <xf numFmtId="0" fontId="157" fillId="0" borderId="0"/>
    <xf numFmtId="0" fontId="163" fillId="0" borderId="0" applyNumberFormat="0" applyAlignment="0">
      <alignment horizontal="left"/>
    </xf>
    <xf numFmtId="0" fontId="164" fillId="0" borderId="0" applyNumberFormat="0" applyFill="0" applyBorder="0" applyAlignment="0" applyProtection="0"/>
    <xf numFmtId="0" fontId="135" fillId="0" borderId="0"/>
    <xf numFmtId="0" fontId="157" fillId="0" borderId="0"/>
    <xf numFmtId="38" fontId="165" fillId="52" borderId="0" applyNumberFormat="0" applyBorder="0" applyAlignment="0" applyProtection="0"/>
    <xf numFmtId="0" fontId="166" fillId="0" borderId="0">
      <alignment horizontal="left"/>
    </xf>
    <xf numFmtId="0" fontId="135" fillId="0" borderId="0"/>
    <xf numFmtId="0" fontId="157" fillId="0" borderId="0"/>
    <xf numFmtId="0" fontId="167" fillId="0" borderId="56" applyNumberFormat="0" applyAlignment="0" applyProtection="0">
      <alignment horizontal="left" vertical="center"/>
    </xf>
    <xf numFmtId="0" fontId="167" fillId="0" borderId="25">
      <alignment horizontal="left" vertical="center"/>
    </xf>
    <xf numFmtId="0" fontId="135" fillId="0" borderId="0"/>
    <xf numFmtId="0" fontId="157" fillId="0" borderId="0"/>
    <xf numFmtId="14" fontId="168" fillId="58" borderId="39">
      <alignment horizontal="center" vertical="center" wrapText="1"/>
    </xf>
    <xf numFmtId="0" fontId="169" fillId="0" borderId="0" applyNumberFormat="0" applyFill="0" applyBorder="0" applyAlignment="0" applyProtection="0"/>
    <xf numFmtId="0" fontId="82" fillId="0" borderId="0" applyBorder="0"/>
    <xf numFmtId="248" fontId="70" fillId="0" borderId="0" applyFill="0" applyBorder="0" applyAlignment="0"/>
    <xf numFmtId="191" fontId="170" fillId="0" borderId="0" applyFill="0" applyBorder="0" applyAlignment="0"/>
    <xf numFmtId="203" fontId="170" fillId="0" borderId="0" applyFill="0" applyBorder="0" applyAlignment="0"/>
    <xf numFmtId="249" fontId="56" fillId="0" borderId="0" applyFill="0" applyBorder="0" applyAlignment="0"/>
    <xf numFmtId="250" fontId="56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253" fontId="171" fillId="59" borderId="0" applyNumberFormat="0" applyFont="0" applyBorder="0" applyAlignment="0">
      <alignment horizontal="left"/>
    </xf>
    <xf numFmtId="0" fontId="161" fillId="0" borderId="0"/>
    <xf numFmtId="0" fontId="168" fillId="0" borderId="0" applyFill="0" applyBorder="0" applyProtection="0">
      <alignment horizontal="center"/>
      <protection locked="0"/>
    </xf>
    <xf numFmtId="0" fontId="172" fillId="0" borderId="0" applyFill="0" applyBorder="0" applyProtection="0">
      <alignment horizontal="center"/>
    </xf>
    <xf numFmtId="254" fontId="116" fillId="0" borderId="0"/>
    <xf numFmtId="0" fontId="173" fillId="0" borderId="41">
      <alignment horizontal="center"/>
    </xf>
    <xf numFmtId="0" fontId="54" fillId="0" borderId="0">
      <protection locked="0"/>
    </xf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58" fillId="0" borderId="0" applyFont="0" applyFill="0" applyBorder="0" applyAlignment="0" applyProtection="0"/>
    <xf numFmtId="251" fontId="56" fillId="0" borderId="0" applyFont="0" applyFill="0" applyBorder="0" applyAlignment="0" applyProtection="0"/>
    <xf numFmtId="255" fontId="175" fillId="0" borderId="0" applyFont="0" applyFill="0" applyBorder="0" applyAlignment="0" applyProtection="0"/>
    <xf numFmtId="0" fontId="116" fillId="0" borderId="0" applyFont="0" applyFill="0" applyBorder="0" applyAlignment="0" applyProtection="0">
      <alignment horizontal="right"/>
    </xf>
    <xf numFmtId="256" fontId="116" fillId="0" borderId="0" applyFont="0" applyFill="0" applyBorder="0" applyAlignment="0" applyProtection="0"/>
    <xf numFmtId="39" fontId="176" fillId="0" borderId="0" applyFont="0" applyFill="0" applyBorder="0" applyAlignment="0" applyProtection="0"/>
    <xf numFmtId="257" fontId="177" fillId="0" borderId="0" applyFont="0" applyFill="0" applyBorder="0" applyAlignment="0" applyProtection="0"/>
    <xf numFmtId="258" fontId="116" fillId="0" borderId="0" applyFont="0" applyFill="0" applyBorder="0" applyAlignment="0" applyProtection="0">
      <alignment horizontal="right"/>
    </xf>
    <xf numFmtId="259" fontId="54" fillId="0" borderId="0"/>
    <xf numFmtId="247" fontId="54" fillId="0" borderId="0">
      <protection locked="0"/>
    </xf>
    <xf numFmtId="3" fontId="178" fillId="0" borderId="0" applyFont="0" applyFill="0" applyBorder="0" applyAlignment="0" applyProtection="0"/>
    <xf numFmtId="0" fontId="179" fillId="0" borderId="0" applyFill="0" applyBorder="0" applyAlignment="0" applyProtection="0">
      <protection locked="0"/>
    </xf>
    <xf numFmtId="0" fontId="162" fillId="0" borderId="0" applyNumberFormat="0" applyAlignment="0">
      <alignment horizontal="left"/>
    </xf>
    <xf numFmtId="0" fontId="71" fillId="0" borderId="0" applyFont="0" applyFill="0" applyBorder="0" applyAlignment="0" applyProtection="0"/>
    <xf numFmtId="0" fontId="54" fillId="0" borderId="0">
      <protection locked="0"/>
    </xf>
    <xf numFmtId="0" fontId="58" fillId="0" borderId="0" applyFont="0" applyFill="0" applyBorder="0" applyAlignment="0" applyProtection="0"/>
    <xf numFmtId="191" fontId="170" fillId="0" borderId="0" applyFont="0" applyFill="0" applyBorder="0" applyAlignment="0" applyProtection="0"/>
    <xf numFmtId="260" fontId="76" fillId="0" borderId="0" applyFont="0" applyFill="0" applyBorder="0" applyAlignment="0" applyProtection="0"/>
    <xf numFmtId="261" fontId="116" fillId="0" borderId="0" applyFont="0" applyFill="0" applyBorder="0" applyAlignment="0" applyProtection="0">
      <alignment horizontal="right"/>
    </xf>
    <xf numFmtId="262" fontId="177" fillId="0" borderId="0" applyFont="0" applyFill="0" applyBorder="0" applyAlignment="0" applyProtection="0"/>
    <xf numFmtId="263" fontId="176" fillId="0" borderId="0" applyFont="0" applyFill="0" applyBorder="0" applyAlignment="0" applyProtection="0"/>
    <xf numFmtId="264" fontId="177" fillId="0" borderId="0" applyFont="0" applyFill="0" applyBorder="0" applyAlignment="0" applyProtection="0"/>
    <xf numFmtId="265" fontId="116" fillId="0" borderId="0" applyFont="0" applyFill="0" applyBorder="0" applyAlignment="0" applyProtection="0">
      <alignment horizontal="right"/>
    </xf>
    <xf numFmtId="266" fontId="54" fillId="0" borderId="36" applyFill="0" applyBorder="0" applyAlignment="0"/>
    <xf numFmtId="247" fontId="54" fillId="0" borderId="0">
      <protection locked="0"/>
    </xf>
    <xf numFmtId="267" fontId="93" fillId="0" borderId="0" applyFill="0" applyBorder="0" applyAlignment="0" applyProtection="0"/>
    <xf numFmtId="268" fontId="54" fillId="0" borderId="0"/>
    <xf numFmtId="49" fontId="56" fillId="0" borderId="0">
      <alignment horizontal="center"/>
    </xf>
    <xf numFmtId="49" fontId="180" fillId="0" borderId="0">
      <alignment horizontal="center"/>
    </xf>
    <xf numFmtId="49" fontId="165" fillId="0" borderId="0">
      <alignment horizontal="center"/>
    </xf>
    <xf numFmtId="49" fontId="181" fillId="0" borderId="0">
      <alignment horizontal="center"/>
    </xf>
    <xf numFmtId="0" fontId="139" fillId="0" borderId="0" applyFill="0" applyBorder="0" applyAlignment="0" applyProtection="0"/>
    <xf numFmtId="0" fontId="142" fillId="0" borderId="0" applyFont="0" applyFill="0" applyBorder="0" applyAlignment="0" applyProtection="0"/>
    <xf numFmtId="14" fontId="70" fillId="0" borderId="0" applyFill="0" applyBorder="0" applyAlignment="0"/>
    <xf numFmtId="0" fontId="139" fillId="0" borderId="0" applyFill="0" applyBorder="0" applyAlignment="0" applyProtection="0"/>
    <xf numFmtId="269" fontId="61" fillId="0" borderId="0" applyFill="0" applyBorder="0" applyProtection="0"/>
    <xf numFmtId="38" fontId="60" fillId="0" borderId="57">
      <alignment vertical="center"/>
    </xf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270" fontId="56" fillId="0" borderId="0"/>
    <xf numFmtId="251" fontId="54" fillId="0" borderId="0"/>
    <xf numFmtId="271" fontId="77" fillId="0" borderId="0" applyFont="0" applyFill="0" applyBorder="0" applyAlignment="0" applyProtection="0"/>
    <xf numFmtId="0" fontId="116" fillId="0" borderId="58" applyNumberFormat="0" applyFont="0" applyFill="0" applyAlignment="0" applyProtection="0"/>
    <xf numFmtId="272" fontId="182" fillId="0" borderId="0" applyFill="0" applyBorder="0" applyAlignment="0" applyProtection="0"/>
    <xf numFmtId="37" fontId="56" fillId="0" borderId="59">
      <alignment horizontal="right"/>
    </xf>
    <xf numFmtId="37" fontId="180" fillId="0" borderId="59">
      <alignment horizontal="right"/>
    </xf>
    <xf numFmtId="37" fontId="165" fillId="0" borderId="59">
      <alignment horizontal="right"/>
    </xf>
    <xf numFmtId="37" fontId="181" fillId="0" borderId="59">
      <alignment horizontal="right"/>
    </xf>
    <xf numFmtId="223" fontId="58" fillId="0" borderId="0" applyFont="0" applyFill="0" applyBorder="0" applyAlignment="0" applyProtection="0"/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0" fontId="163" fillId="0" borderId="0" applyNumberFormat="0" applyAlignment="0">
      <alignment horizontal="left"/>
    </xf>
    <xf numFmtId="273" fontId="56" fillId="0" borderId="0" applyFon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2" fontId="139" fillId="0" borderId="0" applyFill="0" applyBorder="0" applyAlignment="0" applyProtection="0"/>
    <xf numFmtId="0" fontId="184" fillId="0" borderId="0" applyNumberFormat="0" applyFill="0" applyBorder="0" applyAlignment="0" applyProtection="0">
      <alignment vertical="top"/>
      <protection locked="0"/>
    </xf>
    <xf numFmtId="0" fontId="185" fillId="0" borderId="0" applyFill="0" applyBorder="0" applyProtection="0">
      <alignment horizontal="left"/>
    </xf>
    <xf numFmtId="0" fontId="58" fillId="0" borderId="0"/>
    <xf numFmtId="38" fontId="165" fillId="60" borderId="0" applyNumberFormat="0" applyBorder="0" applyAlignment="0" applyProtection="0"/>
    <xf numFmtId="0" fontId="116" fillId="0" borderId="0" applyFont="0" applyFill="0" applyBorder="0" applyAlignment="0" applyProtection="0">
      <alignment horizontal="right"/>
    </xf>
    <xf numFmtId="0" fontId="167" fillId="0" borderId="0" applyNumberFormat="0" applyBorder="0"/>
    <xf numFmtId="0" fontId="186" fillId="0" borderId="23" applyNumberFormat="0" applyBorder="0"/>
    <xf numFmtId="0" fontId="187" fillId="0" borderId="0"/>
    <xf numFmtId="0" fontId="166" fillId="0" borderId="0">
      <alignment horizontal="left"/>
    </xf>
    <xf numFmtId="0" fontId="167" fillId="0" borderId="56" applyNumberFormat="0" applyAlignment="0" applyProtection="0">
      <alignment horizontal="left" vertical="center"/>
    </xf>
    <xf numFmtId="0" fontId="167" fillId="0" borderId="25">
      <alignment horizontal="left" vertical="center"/>
    </xf>
    <xf numFmtId="14" fontId="168" fillId="58" borderId="39">
      <alignment horizontal="center" vertical="center" wrapText="1"/>
    </xf>
    <xf numFmtId="0" fontId="188" fillId="0" borderId="0" applyNumberFormat="0" applyFill="0" applyBorder="0" applyAlignment="0" applyProtection="0"/>
    <xf numFmtId="0" fontId="189" fillId="0" borderId="0" applyProtection="0">
      <alignment horizontal="left"/>
    </xf>
    <xf numFmtId="0" fontId="190" fillId="0" borderId="0" applyProtection="0">
      <alignment horizontal="left"/>
    </xf>
    <xf numFmtId="0" fontId="172" fillId="0" borderId="0" applyFill="0" applyAlignment="0" applyProtection="0">
      <protection locked="0"/>
    </xf>
    <xf numFmtId="0" fontId="172" fillId="0" borderId="23" applyFill="0" applyAlignment="0" applyProtection="0">
      <protection locked="0"/>
    </xf>
    <xf numFmtId="0" fontId="191" fillId="0" borderId="0"/>
    <xf numFmtId="14" fontId="168" fillId="58" borderId="39">
      <alignment horizontal="center" vertical="center" wrapText="1"/>
    </xf>
    <xf numFmtId="0" fontId="192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93" fillId="0" borderId="60" applyNumberFormat="0" applyFill="0" applyBorder="0" applyAlignment="0" applyProtection="0">
      <alignment horizontal="left"/>
    </xf>
    <xf numFmtId="0" fontId="194" fillId="0" borderId="61" applyNumberFormat="0" applyFill="0" applyAlignment="0" applyProtection="0"/>
    <xf numFmtId="0" fontId="195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95" fillId="0" borderId="0" applyNumberFormat="0" applyFill="0" applyBorder="0" applyAlignment="0" applyProtection="0">
      <alignment vertical="top"/>
      <protection locked="0"/>
    </xf>
    <xf numFmtId="274" fontId="196" fillId="61" borderId="36" applyNumberFormat="0" applyFont="0" applyBorder="0" applyAlignment="0">
      <protection locked="0"/>
    </xf>
    <xf numFmtId="10" fontId="165" fillId="62" borderId="36" applyNumberFormat="0" applyBorder="0" applyAlignment="0" applyProtection="0"/>
    <xf numFmtId="275" fontId="58" fillId="63" borderId="0"/>
    <xf numFmtId="0" fontId="194" fillId="0" borderId="0" applyNumberFormat="0" applyFill="0" applyBorder="0" applyAlignment="0">
      <protection locked="0"/>
    </xf>
    <xf numFmtId="181" fontId="56" fillId="0" borderId="0" applyFont="0" applyFill="0" applyBorder="0" applyAlignment="0" applyProtection="0"/>
    <xf numFmtId="276" fontId="58" fillId="0" borderId="0">
      <alignment vertical="center"/>
    </xf>
    <xf numFmtId="182" fontId="56" fillId="0" borderId="0" applyFont="0" applyFill="0" applyBorder="0" applyAlignment="0" applyProtection="0"/>
    <xf numFmtId="0" fontId="61" fillId="0" borderId="0" applyNumberFormat="0" applyFont="0" applyFill="0" applyBorder="0" applyProtection="0">
      <alignment horizontal="left" vertical="center"/>
    </xf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277" fontId="78" fillId="0" borderId="0">
      <alignment horizontal="justify"/>
    </xf>
    <xf numFmtId="0" fontId="179" fillId="0" borderId="0" applyFill="0" applyBorder="0" applyAlignment="0" applyProtection="0"/>
    <xf numFmtId="38" fontId="197" fillId="64" borderId="0">
      <alignment horizontal="left" indent="1"/>
    </xf>
    <xf numFmtId="192" fontId="58" fillId="0" borderId="0" applyFont="0" applyFill="0" applyBorder="0" applyAlignment="0" applyProtection="0"/>
    <xf numFmtId="41" fontId="139" fillId="0" borderId="0" applyFont="0" applyFill="0" applyBorder="0" applyAlignment="0" applyProtection="0"/>
    <xf numFmtId="181" fontId="78" fillId="0" borderId="0" applyFont="0" applyFill="0" applyBorder="0" applyAlignment="0" applyProtection="0"/>
    <xf numFmtId="278" fontId="142" fillId="0" borderId="0" applyFont="0" applyFill="0" applyBorder="0" applyAlignment="0" applyProtection="0"/>
    <xf numFmtId="279" fontId="142" fillId="0" borderId="0" applyFont="0" applyFill="0" applyBorder="0" applyAlignment="0" applyProtection="0"/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37" fontId="56" fillId="0" borderId="0" applyFont="0" applyFill="0" applyBorder="0" applyAlignment="0" applyProtection="0"/>
    <xf numFmtId="0" fontId="198" fillId="52" borderId="62">
      <alignment horizontal="left" vertical="top" indent="2"/>
    </xf>
    <xf numFmtId="280" fontId="56" fillId="0" borderId="0" applyFont="0" applyFill="0" applyBorder="0" applyAlignment="0" applyProtection="0"/>
    <xf numFmtId="281" fontId="56" fillId="0" borderId="0" applyFont="0" applyFill="0" applyBorder="0" applyAlignment="0" applyProtection="0"/>
    <xf numFmtId="0" fontId="199" fillId="0" borderId="39"/>
    <xf numFmtId="282" fontId="84" fillId="0" borderId="0" applyFont="0" applyFill="0" applyBorder="0" applyAlignment="0" applyProtection="0"/>
    <xf numFmtId="283" fontId="84" fillId="0" borderId="0" applyFont="0" applyFill="0" applyBorder="0" applyAlignment="0" applyProtection="0"/>
    <xf numFmtId="284" fontId="56" fillId="0" borderId="0" applyFont="0" applyFill="0" applyBorder="0" applyAlignment="0" applyProtection="0"/>
    <xf numFmtId="285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72" fontId="56" fillId="0" borderId="0" applyFont="0" applyFill="0" applyBorder="0" applyAlignment="0" applyProtection="0"/>
    <xf numFmtId="277" fontId="56" fillId="0" borderId="0" applyFont="0" applyFill="0" applyBorder="0" applyAlignment="0" applyProtection="0"/>
    <xf numFmtId="286" fontId="116" fillId="0" borderId="0" applyFont="0" applyFill="0" applyBorder="0" applyAlignment="0" applyProtection="0">
      <alignment horizontal="right"/>
    </xf>
    <xf numFmtId="287" fontId="138" fillId="0" borderId="0" applyFont="0" applyFill="0" applyBorder="0" applyAlignment="0" applyProtection="0"/>
    <xf numFmtId="288" fontId="78" fillId="0" borderId="0" applyFont="0" applyFill="0" applyBorder="0" applyAlignment="0" applyProtection="0"/>
    <xf numFmtId="286" fontId="116" fillId="0" borderId="0" applyFont="0" applyFill="0" applyBorder="0" applyAlignment="0" applyProtection="0">
      <alignment horizontal="right"/>
    </xf>
    <xf numFmtId="289" fontId="54" fillId="0" borderId="0" applyFont="0" applyFill="0" applyBorder="0" applyAlignment="0" applyProtection="0"/>
    <xf numFmtId="0" fontId="116" fillId="0" borderId="0" applyFont="0" applyFill="0" applyBorder="0" applyAlignment="0" applyProtection="0">
      <alignment horizontal="right"/>
    </xf>
    <xf numFmtId="37" fontId="200" fillId="0" borderId="0"/>
    <xf numFmtId="0" fontId="201" fillId="65" borderId="23"/>
    <xf numFmtId="37" fontId="202" fillId="0" borderId="0"/>
    <xf numFmtId="0" fontId="58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56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290" fontId="182" fillId="0" borderId="0">
      <protection locked="0"/>
    </xf>
    <xf numFmtId="0" fontId="56" fillId="0" borderId="0"/>
    <xf numFmtId="194" fontId="81" fillId="0" borderId="0">
      <protection locked="0"/>
    </xf>
    <xf numFmtId="0" fontId="205" fillId="0" borderId="0" applyFont="0" applyFill="0" applyBorder="0" applyAlignment="0" applyProtection="0">
      <alignment horizontal="centerContinuous"/>
    </xf>
    <xf numFmtId="0" fontId="61" fillId="0" borderId="0" applyFont="0" applyFill="0" applyBorder="0" applyAlignment="0" applyProtection="0">
      <alignment horizontal="centerContinuous"/>
    </xf>
    <xf numFmtId="0" fontId="61" fillId="0" borderId="0" applyFont="0" applyFill="0" applyBorder="0" applyAlignment="0" applyProtection="0">
      <alignment horizontal="centerContinuous"/>
    </xf>
    <xf numFmtId="0" fontId="54" fillId="0" borderId="0" applyFont="0" applyFill="0" applyBorder="0" applyAlignment="0" applyProtection="0">
      <alignment horizontal="centerContinuous"/>
    </xf>
    <xf numFmtId="191" fontId="80" fillId="0" borderId="0"/>
    <xf numFmtId="0" fontId="206" fillId="0" borderId="63">
      <alignment vertical="top" wrapText="1"/>
    </xf>
    <xf numFmtId="0" fontId="206" fillId="0" borderId="64">
      <alignment vertical="top" wrapText="1"/>
    </xf>
    <xf numFmtId="192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40" fontId="207" fillId="0" borderId="0" applyFont="0" applyFill="0" applyBorder="0" applyAlignment="0" applyProtection="0"/>
    <xf numFmtId="38" fontId="207" fillId="0" borderId="0" applyFont="0" applyFill="0" applyBorder="0" applyAlignment="0" applyProtection="0"/>
    <xf numFmtId="0" fontId="56" fillId="0" borderId="0"/>
    <xf numFmtId="9" fontId="54" fillId="0" borderId="0" applyFont="0" applyFill="0" applyBorder="0" applyAlignment="0" applyProtection="0"/>
    <xf numFmtId="4" fontId="70" fillId="52" borderId="0">
      <alignment horizontal="right"/>
    </xf>
    <xf numFmtId="0" fontId="208" fillId="52" borderId="0">
      <alignment horizontal="center" vertical="center"/>
    </xf>
    <xf numFmtId="0" fontId="209" fillId="52" borderId="65"/>
    <xf numFmtId="0" fontId="208" fillId="52" borderId="0" applyBorder="0">
      <alignment horizontal="centerContinuous"/>
    </xf>
    <xf numFmtId="0" fontId="210" fillId="52" borderId="0" applyBorder="0">
      <alignment horizontal="centerContinuous"/>
    </xf>
    <xf numFmtId="0" fontId="179" fillId="0" borderId="0">
      <alignment horizontal="left"/>
    </xf>
    <xf numFmtId="49" fontId="168" fillId="0" borderId="0"/>
    <xf numFmtId="49" fontId="167" fillId="0" borderId="0"/>
    <xf numFmtId="49" fontId="167" fillId="0" borderId="23"/>
    <xf numFmtId="49" fontId="179" fillId="0" borderId="0"/>
    <xf numFmtId="1" fontId="211" fillId="0" borderId="0" applyProtection="0">
      <alignment horizontal="right" vertical="center"/>
    </xf>
    <xf numFmtId="0" fontId="212" fillId="52" borderId="0"/>
    <xf numFmtId="0" fontId="213" fillId="52" borderId="39"/>
    <xf numFmtId="205" fontId="57" fillId="0" borderId="0"/>
    <xf numFmtId="14" fontId="138" fillId="0" borderId="0">
      <alignment horizontal="center" wrapText="1"/>
      <protection locked="0"/>
    </xf>
    <xf numFmtId="0" fontId="54" fillId="0" borderId="0">
      <protection locked="0"/>
    </xf>
    <xf numFmtId="291" fontId="177" fillId="0" borderId="0" applyFont="0" applyFill="0" applyBorder="0" applyAlignment="0" applyProtection="0"/>
    <xf numFmtId="292" fontId="116" fillId="0" borderId="0" applyFont="0" applyFill="0" applyBorder="0" applyAlignment="0" applyProtection="0"/>
    <xf numFmtId="293" fontId="56" fillId="0" borderId="0" applyFont="0" applyFill="0" applyBorder="0" applyAlignment="0" applyProtection="0"/>
    <xf numFmtId="250" fontId="56" fillId="0" borderId="0" applyFont="0" applyFill="0" applyBorder="0" applyAlignment="0" applyProtection="0"/>
    <xf numFmtId="294" fontId="56" fillId="0" borderId="0" applyFont="0" applyFill="0" applyBorder="0" applyAlignment="0" applyProtection="0"/>
    <xf numFmtId="274" fontId="78" fillId="0" borderId="0" applyFont="0" applyFill="0" applyBorder="0" applyAlignment="0" applyProtection="0"/>
    <xf numFmtId="10" fontId="56" fillId="0" borderId="0" applyFont="0" applyFill="0" applyBorder="0" applyAlignment="0" applyProtection="0"/>
    <xf numFmtId="295" fontId="177" fillId="0" borderId="0" applyFont="0" applyFill="0" applyBorder="0" applyAlignment="0" applyProtection="0"/>
    <xf numFmtId="296" fontId="116" fillId="0" borderId="0" applyFont="0" applyFill="0" applyBorder="0" applyAlignment="0" applyProtection="0"/>
    <xf numFmtId="297" fontId="177" fillId="0" borderId="0" applyFont="0" applyFill="0" applyBorder="0" applyAlignment="0" applyProtection="0"/>
    <xf numFmtId="298" fontId="116" fillId="0" borderId="0" applyFont="0" applyFill="0" applyBorder="0" applyAlignment="0" applyProtection="0"/>
    <xf numFmtId="299" fontId="177" fillId="0" borderId="0" applyFont="0" applyFill="0" applyBorder="0" applyAlignment="0" applyProtection="0"/>
    <xf numFmtId="300" fontId="116" fillId="0" borderId="0" applyFont="0" applyFill="0" applyBorder="0" applyAlignment="0" applyProtection="0"/>
    <xf numFmtId="247" fontId="54" fillId="0" borderId="0">
      <protection locked="0"/>
    </xf>
    <xf numFmtId="301" fontId="54" fillId="0" borderId="0" applyFont="0" applyFill="0" applyBorder="0" applyAlignment="0" applyProtection="0"/>
    <xf numFmtId="9" fontId="60" fillId="0" borderId="66" applyNumberFormat="0" applyBorder="0"/>
    <xf numFmtId="13" fontId="56" fillId="0" borderId="0" applyFont="0" applyFill="0" applyProtection="0"/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0" fontId="214" fillId="62" borderId="67"/>
    <xf numFmtId="181" fontId="58" fillId="0" borderId="0" applyFont="0" applyFill="0" applyBorder="0" applyAlignment="0" applyProtection="0"/>
    <xf numFmtId="0" fontId="60" fillId="0" borderId="0" applyNumberFormat="0" applyFont="0" applyFill="0" applyBorder="0" applyAlignment="0" applyProtection="0">
      <alignment horizontal="left"/>
    </xf>
    <xf numFmtId="15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59" fillId="0" borderId="39">
      <alignment horizontal="center"/>
    </xf>
    <xf numFmtId="3" fontId="60" fillId="0" borderId="0" applyFont="0" applyFill="0" applyBorder="0" applyAlignment="0" applyProtection="0"/>
    <xf numFmtId="0" fontId="60" fillId="66" borderId="0" applyNumberFormat="0" applyFont="0" applyBorder="0" applyAlignment="0" applyProtection="0"/>
    <xf numFmtId="199" fontId="56" fillId="0" borderId="0" applyFont="0" applyFill="0" applyBorder="0" applyAlignment="0" applyProtection="0"/>
    <xf numFmtId="302" fontId="58" fillId="0" borderId="0" applyNumberFormat="0" applyFill="0" applyBorder="0" applyAlignment="0" applyProtection="0">
      <alignment horizontal="left"/>
    </xf>
    <xf numFmtId="192" fontId="58" fillId="0" borderId="0" applyFont="0" applyFill="0" applyBorder="0" applyAlignment="0" applyProtection="0"/>
    <xf numFmtId="0" fontId="56" fillId="0" borderId="0"/>
    <xf numFmtId="303" fontId="84" fillId="0" borderId="0" applyFont="0" applyFill="0" applyBorder="0" applyAlignment="0" applyProtection="0"/>
    <xf numFmtId="304" fontId="84" fillId="0" borderId="0" applyFont="0" applyFill="0" applyBorder="0" applyAlignment="0" applyProtection="0"/>
    <xf numFmtId="272" fontId="215" fillId="0" borderId="0" applyFill="0" applyBorder="0" applyAlignment="0" applyProtection="0"/>
    <xf numFmtId="37" fontId="56" fillId="0" borderId="23">
      <alignment horizontal="right"/>
    </xf>
    <xf numFmtId="37" fontId="180" fillId="0" borderId="23">
      <alignment horizontal="right"/>
    </xf>
    <xf numFmtId="37" fontId="165" fillId="0" borderId="23">
      <alignment horizontal="right"/>
    </xf>
    <xf numFmtId="37" fontId="181" fillId="0" borderId="23">
      <alignment horizontal="right"/>
    </xf>
    <xf numFmtId="0" fontId="60" fillId="0" borderId="0" applyFill="0"/>
    <xf numFmtId="0" fontId="168" fillId="0" borderId="68"/>
    <xf numFmtId="0" fontId="216" fillId="0" borderId="0">
      <alignment horizontal="left" indent="1"/>
    </xf>
    <xf numFmtId="0" fontId="217" fillId="0" borderId="0" applyFill="0" applyAlignment="0" applyProtection="0"/>
    <xf numFmtId="0" fontId="199" fillId="0" borderId="0"/>
    <xf numFmtId="40" fontId="218" fillId="0" borderId="0" applyBorder="0">
      <alignment horizontal="right"/>
    </xf>
    <xf numFmtId="305" fontId="219" fillId="0" borderId="37">
      <protection locked="0"/>
    </xf>
    <xf numFmtId="305" fontId="219" fillId="0" borderId="37">
      <protection locked="0"/>
    </xf>
    <xf numFmtId="10" fontId="56" fillId="0" borderId="0">
      <alignment horizontal="right"/>
    </xf>
    <xf numFmtId="39" fontId="56" fillId="0" borderId="0">
      <alignment horizontal="right"/>
    </xf>
    <xf numFmtId="37" fontId="56" fillId="0" borderId="0">
      <alignment horizontal="right"/>
    </xf>
    <xf numFmtId="0" fontId="56" fillId="0" borderId="0">
      <alignment horizontal="left" indent="5"/>
    </xf>
    <xf numFmtId="0" fontId="56" fillId="0" borderId="0">
      <alignment horizontal="left" indent="6"/>
    </xf>
    <xf numFmtId="0" fontId="56" fillId="0" borderId="0">
      <alignment horizontal="left" indent="1"/>
    </xf>
    <xf numFmtId="0" fontId="56" fillId="0" borderId="0">
      <alignment horizontal="left" indent="2"/>
    </xf>
    <xf numFmtId="0" fontId="56" fillId="0" borderId="0">
      <alignment horizontal="left" indent="3"/>
    </xf>
    <xf numFmtId="0" fontId="56" fillId="0" borderId="0">
      <alignment horizontal="left" indent="4"/>
    </xf>
    <xf numFmtId="0" fontId="116" fillId="0" borderId="0">
      <alignment horizontal="left" indent="5"/>
    </xf>
    <xf numFmtId="0" fontId="116" fillId="0" borderId="0">
      <alignment horizontal="left" indent="6"/>
    </xf>
    <xf numFmtId="0" fontId="116" fillId="0" borderId="0">
      <alignment horizontal="left" indent="1"/>
    </xf>
    <xf numFmtId="0" fontId="116" fillId="0" borderId="0">
      <alignment horizontal="left" indent="2"/>
    </xf>
    <xf numFmtId="0" fontId="116" fillId="0" borderId="0">
      <alignment horizontal="left" indent="3"/>
    </xf>
    <xf numFmtId="0" fontId="116" fillId="0" borderId="0">
      <alignment horizontal="left" indent="4"/>
    </xf>
    <xf numFmtId="39" fontId="180" fillId="0" borderId="0">
      <alignment horizontal="right"/>
    </xf>
    <xf numFmtId="37" fontId="180" fillId="0" borderId="0">
      <alignment horizontal="right"/>
    </xf>
    <xf numFmtId="0" fontId="180" fillId="0" borderId="0">
      <alignment horizontal="left" indent="5"/>
    </xf>
    <xf numFmtId="0" fontId="180" fillId="0" borderId="0">
      <alignment horizontal="left" indent="6"/>
    </xf>
    <xf numFmtId="0" fontId="180" fillId="0" borderId="0">
      <alignment horizontal="left" indent="1"/>
    </xf>
    <xf numFmtId="0" fontId="180" fillId="0" borderId="0">
      <alignment horizontal="left" indent="2"/>
    </xf>
    <xf numFmtId="0" fontId="180" fillId="0" borderId="0">
      <alignment horizontal="left" indent="3"/>
    </xf>
    <xf numFmtId="0" fontId="180" fillId="0" borderId="0">
      <alignment horizontal="left" indent="4"/>
    </xf>
    <xf numFmtId="0" fontId="165" fillId="0" borderId="0">
      <alignment horizontal="left"/>
    </xf>
    <xf numFmtId="39" fontId="165" fillId="0" borderId="0">
      <alignment horizontal="right"/>
    </xf>
    <xf numFmtId="37" fontId="165" fillId="0" borderId="0">
      <alignment horizontal="right"/>
    </xf>
    <xf numFmtId="0" fontId="165" fillId="0" borderId="0">
      <alignment horizontal="left" indent="5"/>
    </xf>
    <xf numFmtId="0" fontId="165" fillId="0" borderId="0">
      <alignment horizontal="left" indent="6"/>
    </xf>
    <xf numFmtId="0" fontId="165" fillId="0" borderId="0">
      <alignment horizontal="left" indent="1"/>
    </xf>
    <xf numFmtId="0" fontId="165" fillId="0" borderId="0">
      <alignment horizontal="left" indent="2"/>
    </xf>
    <xf numFmtId="0" fontId="165" fillId="0" borderId="0">
      <alignment horizontal="left" indent="3"/>
    </xf>
    <xf numFmtId="0" fontId="165" fillId="0" borderId="0">
      <alignment horizontal="left" indent="4"/>
    </xf>
    <xf numFmtId="0" fontId="181" fillId="0" borderId="0">
      <alignment horizontal="left"/>
    </xf>
    <xf numFmtId="274" fontId="181" fillId="0" borderId="0">
      <alignment horizontal="right"/>
    </xf>
    <xf numFmtId="39" fontId="181" fillId="0" borderId="0">
      <alignment horizontal="right"/>
    </xf>
    <xf numFmtId="37" fontId="181" fillId="0" borderId="0">
      <alignment horizontal="right"/>
    </xf>
    <xf numFmtId="49" fontId="181" fillId="0" borderId="0">
      <alignment horizontal="lef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220" fillId="0" borderId="0" applyBorder="0" applyProtection="0">
      <alignment vertical="center"/>
    </xf>
    <xf numFmtId="0" fontId="168" fillId="0" borderId="0">
      <alignment horizontal="centerContinuous"/>
    </xf>
    <xf numFmtId="0" fontId="221" fillId="0" borderId="0">
      <alignment horizontal="centerContinuous"/>
    </xf>
    <xf numFmtId="0" fontId="173" fillId="0" borderId="0">
      <alignment horizontal="centerContinuous"/>
    </xf>
    <xf numFmtId="0" fontId="222" fillId="0" borderId="0">
      <alignment horizontal="centerContinuous"/>
    </xf>
    <xf numFmtId="0" fontId="116" fillId="0" borderId="23" applyBorder="0" applyProtection="0">
      <alignment horizontal="right" vertical="center"/>
    </xf>
    <xf numFmtId="0" fontId="223" fillId="67" borderId="0" applyBorder="0" applyProtection="0">
      <alignment horizontal="centerContinuous" vertical="center"/>
    </xf>
    <xf numFmtId="0" fontId="223" fillId="68" borderId="23" applyBorder="0" applyProtection="0">
      <alignment horizontal="centerContinuous" vertical="center"/>
    </xf>
    <xf numFmtId="0" fontId="56" fillId="0" borderId="0">
      <alignment horizontal="left"/>
    </xf>
    <xf numFmtId="0" fontId="180" fillId="0" borderId="0">
      <alignment horizontal="left"/>
    </xf>
    <xf numFmtId="0" fontId="165" fillId="0" borderId="0">
      <alignment horizontal="left"/>
    </xf>
    <xf numFmtId="0" fontId="181" fillId="0" borderId="0">
      <alignment horizontal="left"/>
    </xf>
    <xf numFmtId="0" fontId="224" fillId="0" borderId="0" applyFill="0" applyBorder="0" applyProtection="0">
      <alignment horizontal="left"/>
    </xf>
    <xf numFmtId="0" fontId="185" fillId="0" borderId="38" applyFill="0" applyBorder="0" applyProtection="0">
      <alignment horizontal="left" vertical="top"/>
    </xf>
    <xf numFmtId="0" fontId="225" fillId="69" borderId="0"/>
    <xf numFmtId="0" fontId="57" fillId="0" borderId="0" applyNumberFormat="0" applyBorder="0" applyAlignment="0">
      <alignment horizontal="centerContinuous" vertical="center"/>
    </xf>
    <xf numFmtId="49" fontId="116" fillId="0" borderId="0"/>
    <xf numFmtId="49" fontId="70" fillId="0" borderId="0" applyFill="0" applyBorder="0" applyAlignment="0"/>
    <xf numFmtId="306" fontId="56" fillId="0" borderId="0" applyFill="0" applyBorder="0" applyAlignment="0"/>
    <xf numFmtId="307" fontId="56" fillId="0" borderId="0" applyFill="0" applyBorder="0" applyAlignment="0"/>
    <xf numFmtId="0" fontId="83" fillId="0" borderId="0"/>
    <xf numFmtId="0" fontId="82" fillId="0" borderId="0"/>
    <xf numFmtId="0" fontId="56" fillId="0" borderId="0" applyFont="0" applyFill="0" applyBorder="0" applyAlignment="0" applyProtection="0"/>
    <xf numFmtId="0" fontId="226" fillId="0" borderId="0" applyFill="0" applyBorder="0" applyProtection="0">
      <alignment horizontal="left" vertical="top"/>
    </xf>
    <xf numFmtId="0" fontId="6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40" fontId="227" fillId="0" borderId="0"/>
    <xf numFmtId="0" fontId="179" fillId="0" borderId="0" applyNumberFormat="0"/>
    <xf numFmtId="0" fontId="228" fillId="0" borderId="0" applyFill="0" applyBorder="0" applyProtection="0">
      <alignment horizontal="centerContinuous" vertical="center"/>
    </xf>
    <xf numFmtId="0" fontId="84" fillId="52" borderId="0" applyFill="0" applyBorder="0" applyProtection="0">
      <alignment horizontal="center" vertical="center"/>
    </xf>
    <xf numFmtId="0" fontId="139" fillId="0" borderId="69" applyNumberFormat="0" applyFill="0" applyAlignment="0" applyProtection="0"/>
    <xf numFmtId="0" fontId="229" fillId="0" borderId="0">
      <alignment horizontal="fill"/>
    </xf>
    <xf numFmtId="37" fontId="165" fillId="70" borderId="0" applyNumberFormat="0" applyBorder="0" applyAlignment="0" applyProtection="0"/>
    <xf numFmtId="37" fontId="165" fillId="0" borderId="0"/>
    <xf numFmtId="3" fontId="230" fillId="0" borderId="61" applyProtection="0"/>
    <xf numFmtId="308" fontId="139" fillId="0" borderId="0" applyFont="0" applyFill="0" applyBorder="0" applyAlignment="0" applyProtection="0"/>
    <xf numFmtId="0" fontId="231" fillId="0" borderId="0"/>
    <xf numFmtId="200" fontId="54" fillId="0" borderId="0" applyFont="0" applyFill="0" applyBorder="0" applyAlignment="0" applyProtection="0"/>
    <xf numFmtId="199" fontId="54" fillId="0" borderId="0" applyFont="0" applyFill="0" applyBorder="0" applyAlignment="0" applyProtection="0"/>
    <xf numFmtId="194" fontId="81" fillId="0" borderId="0">
      <protection locked="0"/>
    </xf>
    <xf numFmtId="309" fontId="56" fillId="0" borderId="0" applyFont="0" applyFill="0" applyBorder="0" applyAlignment="0" applyProtection="0"/>
    <xf numFmtId="310" fontId="56" fillId="0" borderId="0" applyFont="0" applyFill="0" applyBorder="0" applyAlignment="0" applyProtection="0"/>
    <xf numFmtId="0" fontId="232" fillId="0" borderId="0" applyNumberFormat="0" applyFont="0" applyFill="0" applyBorder="0" applyProtection="0">
      <alignment horizontal="center" vertical="center" wrapText="1"/>
    </xf>
    <xf numFmtId="181" fontId="58" fillId="0" borderId="0" applyFont="0" applyFill="0" applyBorder="0" applyAlignment="0" applyProtection="0"/>
    <xf numFmtId="311" fontId="116" fillId="0" borderId="0" applyFont="0" applyFill="0" applyBorder="0" applyAlignment="0" applyProtection="0"/>
    <xf numFmtId="312" fontId="116" fillId="0" borderId="0" applyFont="0" applyFill="0" applyBorder="0" applyAlignment="0" applyProtection="0"/>
    <xf numFmtId="313" fontId="116" fillId="0" borderId="0" applyFont="0" applyFill="0" applyBorder="0" applyAlignment="0" applyProtection="0"/>
    <xf numFmtId="314" fontId="116" fillId="0" borderId="0" applyFont="0" applyFill="0" applyBorder="0" applyAlignment="0" applyProtection="0"/>
    <xf numFmtId="315" fontId="116" fillId="0" borderId="0" applyFont="0" applyFill="0" applyBorder="0" applyAlignment="0" applyProtection="0"/>
    <xf numFmtId="316" fontId="116" fillId="0" borderId="0" applyFont="0" applyFill="0" applyBorder="0" applyAlignment="0" applyProtection="0"/>
    <xf numFmtId="317" fontId="116" fillId="0" borderId="0" applyFont="0" applyFill="0" applyBorder="0" applyAlignment="0" applyProtection="0"/>
    <xf numFmtId="318" fontId="116" fillId="0" borderId="0" applyFont="0" applyFill="0" applyBorder="0" applyAlignment="0" applyProtection="0"/>
    <xf numFmtId="182" fontId="56" fillId="0" borderId="0" applyFont="0" applyFill="0" applyBorder="0" applyAlignment="0" applyProtection="0"/>
    <xf numFmtId="240" fontId="142" fillId="0" borderId="0" applyFont="0" applyFill="0" applyBorder="0" applyAlignment="0" applyProtection="0"/>
    <xf numFmtId="319" fontId="233" fillId="0" borderId="0" applyFont="0" applyFill="0" applyBorder="0" applyAlignment="0" applyProtection="0"/>
    <xf numFmtId="320" fontId="233" fillId="0" borderId="0" applyFont="0" applyFill="0" applyBorder="0" applyAlignment="0" applyProtection="0"/>
    <xf numFmtId="37" fontId="58" fillId="0" borderId="0"/>
    <xf numFmtId="0" fontId="233" fillId="0" borderId="0" applyFont="0" applyFill="0" applyBorder="0" applyAlignment="0" applyProtection="0"/>
    <xf numFmtId="0" fontId="233" fillId="0" borderId="0" applyFont="0" applyFill="0" applyBorder="0" applyAlignment="0" applyProtection="0"/>
    <xf numFmtId="40" fontId="234" fillId="0" borderId="0" applyFont="0" applyFill="0" applyBorder="0" applyAlignment="0" applyProtection="0"/>
    <xf numFmtId="9" fontId="235" fillId="0" borderId="0" applyFont="0" applyFill="0" applyBorder="0" applyAlignment="0" applyProtection="0"/>
    <xf numFmtId="3" fontId="236" fillId="0" borderId="65" applyFont="0" applyFill="0" applyProtection="0">
      <alignment vertical="center"/>
    </xf>
    <xf numFmtId="181" fontId="235" fillId="0" borderId="0" applyFont="0" applyFill="0" applyBorder="0" applyAlignment="0" applyProtection="0"/>
    <xf numFmtId="223" fontId="235" fillId="0" borderId="0" applyFont="0" applyFill="0" applyBorder="0" applyAlignment="0" applyProtection="0"/>
    <xf numFmtId="232" fontId="235" fillId="0" borderId="0" applyFont="0" applyFill="0" applyBorder="0" applyAlignment="0" applyProtection="0"/>
    <xf numFmtId="0" fontId="235" fillId="0" borderId="0"/>
    <xf numFmtId="0" fontId="181" fillId="0" borderId="0"/>
    <xf numFmtId="41" fontId="11" fillId="0" borderId="0" applyFont="0" applyFill="0" applyBorder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11" fillId="28" borderId="28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10" fillId="28" borderId="2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5" fillId="26" borderId="27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7" fillId="28" borderId="28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6" fillId="28" borderId="28" applyNumberFormat="0" applyFont="0" applyAlignment="0" applyProtection="0">
      <alignment vertical="center"/>
    </xf>
    <xf numFmtId="0" fontId="45" fillId="26" borderId="27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41" fontId="34" fillId="0" borderId="0" xfId="63" applyFont="1" applyFill="1">
      <alignment vertical="center"/>
    </xf>
    <xf numFmtId="0" fontId="34" fillId="0" borderId="0" xfId="0" applyFont="1" applyFill="1">
      <alignment vertical="center"/>
    </xf>
    <xf numFmtId="0" fontId="34" fillId="0" borderId="4" xfId="0" applyFont="1" applyFill="1" applyBorder="1">
      <alignment vertical="center"/>
    </xf>
    <xf numFmtId="0" fontId="34" fillId="0" borderId="5" xfId="0" applyFont="1" applyFill="1" applyBorder="1">
      <alignment vertical="center"/>
    </xf>
    <xf numFmtId="0" fontId="35" fillId="0" borderId="4" xfId="0" applyFont="1" applyFill="1" applyBorder="1">
      <alignment vertical="center"/>
    </xf>
    <xf numFmtId="0" fontId="35" fillId="0" borderId="5" xfId="0" applyFont="1" applyFill="1" applyBorder="1">
      <alignment vertical="center"/>
    </xf>
    <xf numFmtId="0" fontId="35" fillId="0" borderId="0" xfId="0" applyFont="1" applyFill="1">
      <alignment vertical="center"/>
    </xf>
    <xf numFmtId="0" fontId="35" fillId="0" borderId="12" xfId="0" applyFont="1" applyFill="1" applyBorder="1">
      <alignment vertical="center"/>
    </xf>
    <xf numFmtId="0" fontId="35" fillId="0" borderId="13" xfId="0" applyFont="1" applyFill="1" applyBorder="1">
      <alignment vertical="center"/>
    </xf>
    <xf numFmtId="176" fontId="34" fillId="0" borderId="9" xfId="63" applyNumberFormat="1" applyFont="1" applyFill="1" applyBorder="1">
      <alignment vertical="center"/>
    </xf>
    <xf numFmtId="176" fontId="34" fillId="0" borderId="1" xfId="63" applyNumberFormat="1" applyFont="1" applyFill="1" applyBorder="1">
      <alignment vertical="center"/>
    </xf>
    <xf numFmtId="0" fontId="34" fillId="0" borderId="18" xfId="0" applyFont="1" applyFill="1" applyBorder="1">
      <alignment vertical="center"/>
    </xf>
    <xf numFmtId="41" fontId="34" fillId="0" borderId="1" xfId="63" applyFont="1" applyFill="1" applyBorder="1">
      <alignment vertical="center"/>
    </xf>
    <xf numFmtId="0" fontId="34" fillId="0" borderId="9" xfId="0" applyFont="1" applyFill="1" applyBorder="1">
      <alignment vertical="center"/>
    </xf>
    <xf numFmtId="41" fontId="34" fillId="0" borderId="9" xfId="63" applyFont="1" applyFill="1" applyBorder="1">
      <alignment vertical="center"/>
    </xf>
    <xf numFmtId="0" fontId="55" fillId="0" borderId="11" xfId="264" applyNumberFormat="1" applyFont="1" applyFill="1" applyBorder="1" applyAlignment="1">
      <alignment horizontal="left"/>
    </xf>
    <xf numFmtId="0" fontId="55" fillId="0" borderId="12" xfId="264" applyNumberFormat="1" applyFont="1" applyFill="1" applyBorder="1" applyAlignment="1">
      <alignment horizontal="left"/>
    </xf>
    <xf numFmtId="0" fontId="55" fillId="0" borderId="3" xfId="264" applyNumberFormat="1" applyFont="1" applyFill="1" applyBorder="1" applyAlignment="1">
      <alignment horizontal="left"/>
    </xf>
    <xf numFmtId="0" fontId="55" fillId="0" borderId="4" xfId="264" applyNumberFormat="1" applyFont="1" applyFill="1" applyBorder="1" applyAlignment="1">
      <alignment horizontal="left"/>
    </xf>
    <xf numFmtId="0" fontId="55" fillId="0" borderId="3" xfId="265" applyFont="1" applyFill="1" applyBorder="1"/>
    <xf numFmtId="0" fontId="55" fillId="0" borderId="4" xfId="265" applyFont="1" applyFill="1" applyBorder="1"/>
    <xf numFmtId="176" fontId="34" fillId="0" borderId="14" xfId="63" applyNumberFormat="1" applyFont="1" applyFill="1" applyBorder="1">
      <alignment vertical="center"/>
    </xf>
    <xf numFmtId="176" fontId="34" fillId="0" borderId="15" xfId="63" applyNumberFormat="1" applyFont="1" applyFill="1" applyBorder="1">
      <alignment vertical="center"/>
    </xf>
    <xf numFmtId="0" fontId="55" fillId="0" borderId="6" xfId="265" applyFont="1" applyFill="1" applyBorder="1"/>
    <xf numFmtId="0" fontId="55" fillId="0" borderId="7" xfId="265" applyFont="1" applyFill="1" applyBorder="1"/>
    <xf numFmtId="0" fontId="34" fillId="0" borderId="7" xfId="0" applyFont="1" applyFill="1" applyBorder="1">
      <alignment vertical="center"/>
    </xf>
    <xf numFmtId="0" fontId="34" fillId="0" borderId="8" xfId="0" applyFont="1" applyFill="1" applyBorder="1">
      <alignment vertical="center"/>
    </xf>
    <xf numFmtId="176" fontId="34" fillId="0" borderId="10" xfId="63" applyNumberFormat="1" applyFont="1" applyFill="1" applyBorder="1">
      <alignment vertical="center"/>
    </xf>
    <xf numFmtId="176" fontId="34" fillId="0" borderId="2" xfId="63" applyNumberFormat="1" applyFont="1" applyFill="1" applyBorder="1">
      <alignment vertical="center"/>
    </xf>
    <xf numFmtId="0" fontId="34" fillId="0" borderId="10" xfId="0" applyFont="1" applyFill="1" applyBorder="1">
      <alignment vertical="center"/>
    </xf>
    <xf numFmtId="0" fontId="34" fillId="0" borderId="19" xfId="0" applyFont="1" applyFill="1" applyBorder="1">
      <alignment vertical="center"/>
    </xf>
    <xf numFmtId="41" fontId="34" fillId="0" borderId="10" xfId="63" applyFont="1" applyFill="1" applyBorder="1">
      <alignment vertical="center"/>
    </xf>
    <xf numFmtId="41" fontId="34" fillId="0" borderId="2" xfId="63" applyFont="1" applyFill="1" applyBorder="1">
      <alignment vertical="center"/>
    </xf>
    <xf numFmtId="0" fontId="34" fillId="0" borderId="0" xfId="0" quotePrefix="1" applyFont="1" applyFill="1">
      <alignment vertical="center"/>
    </xf>
    <xf numFmtId="0" fontId="34" fillId="0" borderId="0" xfId="0" applyFont="1" applyFill="1" applyAlignment="1">
      <alignment horizontal="left" vertical="center"/>
    </xf>
    <xf numFmtId="3" fontId="34" fillId="0" borderId="0" xfId="0" quotePrefix="1" applyNumberFormat="1" applyFont="1" applyFill="1">
      <alignment vertical="center"/>
    </xf>
    <xf numFmtId="3" fontId="237" fillId="0" borderId="0" xfId="0" applyNumberFormat="1" applyFont="1" applyFill="1">
      <alignment vertical="center"/>
    </xf>
    <xf numFmtId="3" fontId="34" fillId="0" borderId="0" xfId="0" applyNumberFormat="1" applyFont="1" applyFill="1">
      <alignment vertical="center"/>
    </xf>
    <xf numFmtId="0" fontId="34" fillId="0" borderId="0" xfId="0" applyFont="1" applyFill="1" applyBorder="1">
      <alignment vertical="center"/>
    </xf>
    <xf numFmtId="41" fontId="34" fillId="0" borderId="0" xfId="63" applyFont="1" applyFill="1" applyBorder="1">
      <alignment vertical="center"/>
    </xf>
    <xf numFmtId="176" fontId="53" fillId="0" borderId="1" xfId="63" applyNumberFormat="1" applyFont="1" applyFill="1" applyBorder="1">
      <alignment vertical="center"/>
    </xf>
    <xf numFmtId="41" fontId="26" fillId="0" borderId="0" xfId="0" applyNumberFormat="1" applyFont="1" applyFill="1" applyAlignment="1">
      <alignment horizontal="center" vertical="center"/>
    </xf>
    <xf numFmtId="0" fontId="34" fillId="0" borderId="0" xfId="0" applyFont="1" applyFill="1" applyAlignment="1">
      <alignment horizontal="right" vertical="center"/>
    </xf>
    <xf numFmtId="0" fontId="34" fillId="0" borderId="14" xfId="0" applyFont="1" applyFill="1" applyBorder="1">
      <alignment vertical="center"/>
    </xf>
    <xf numFmtId="0" fontId="34" fillId="0" borderId="17" xfId="0" applyFont="1" applyFill="1" applyBorder="1">
      <alignment vertical="center"/>
    </xf>
    <xf numFmtId="41" fontId="34" fillId="0" borderId="14" xfId="63" applyFont="1" applyFill="1" applyBorder="1">
      <alignment vertical="center"/>
    </xf>
    <xf numFmtId="41" fontId="34" fillId="0" borderId="15" xfId="63" applyFont="1" applyFill="1" applyBorder="1">
      <alignment vertical="center"/>
    </xf>
    <xf numFmtId="41" fontId="34" fillId="0" borderId="9" xfId="63" applyFont="1" applyFill="1" applyBorder="1" applyAlignment="1">
      <alignment horizontal="right" vertical="center"/>
    </xf>
    <xf numFmtId="0" fontId="34" fillId="0" borderId="1" xfId="0" applyFont="1" applyFill="1" applyBorder="1">
      <alignment vertical="center"/>
    </xf>
    <xf numFmtId="49" fontId="35" fillId="0" borderId="0" xfId="0" applyNumberFormat="1" applyFont="1" applyFill="1">
      <alignment vertical="center"/>
    </xf>
    <xf numFmtId="0" fontId="55" fillId="72" borderId="3" xfId="265" applyFont="1" applyFill="1" applyBorder="1"/>
    <xf numFmtId="0" fontId="55" fillId="72" borderId="4" xfId="265" applyFont="1" applyFill="1" applyBorder="1"/>
    <xf numFmtId="0" fontId="34" fillId="72" borderId="4" xfId="0" applyFont="1" applyFill="1" applyBorder="1">
      <alignment vertical="center"/>
    </xf>
    <xf numFmtId="0" fontId="34" fillId="72" borderId="5" xfId="0" applyFont="1" applyFill="1" applyBorder="1">
      <alignment vertical="center"/>
    </xf>
    <xf numFmtId="0" fontId="34" fillId="72" borderId="9" xfId="0" applyFont="1" applyFill="1" applyBorder="1">
      <alignment vertical="center"/>
    </xf>
    <xf numFmtId="0" fontId="34" fillId="72" borderId="18" xfId="0" applyFont="1" applyFill="1" applyBorder="1">
      <alignment vertical="center"/>
    </xf>
    <xf numFmtId="0" fontId="34" fillId="0" borderId="15" xfId="0" applyFont="1" applyFill="1" applyBorder="1">
      <alignment vertical="center"/>
    </xf>
    <xf numFmtId="0" fontId="34" fillId="72" borderId="1" xfId="0" applyFont="1" applyFill="1" applyBorder="1">
      <alignment vertical="center"/>
    </xf>
    <xf numFmtId="0" fontId="34" fillId="0" borderId="2" xfId="0" applyFont="1" applyFill="1" applyBorder="1">
      <alignment vertical="center"/>
    </xf>
    <xf numFmtId="176" fontId="34" fillId="0" borderId="0" xfId="0" applyNumberFormat="1" applyFont="1" applyFill="1">
      <alignment vertical="center"/>
    </xf>
    <xf numFmtId="0" fontId="34" fillId="73" borderId="9" xfId="0" applyFont="1" applyFill="1" applyBorder="1">
      <alignment vertical="center"/>
    </xf>
    <xf numFmtId="0" fontId="34" fillId="73" borderId="18" xfId="0" applyFont="1" applyFill="1" applyBorder="1">
      <alignment vertical="center"/>
    </xf>
    <xf numFmtId="0" fontId="34" fillId="73" borderId="1" xfId="0" applyFont="1" applyFill="1" applyBorder="1">
      <alignment vertical="center"/>
    </xf>
    <xf numFmtId="0" fontId="238" fillId="0" borderId="0" xfId="0" applyFont="1" applyFill="1">
      <alignment vertical="center"/>
    </xf>
    <xf numFmtId="49" fontId="34" fillId="0" borderId="0" xfId="0" applyNumberFormat="1" applyFont="1" applyFill="1">
      <alignment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41" fontId="34" fillId="71" borderId="11" xfId="63" applyFont="1" applyFill="1" applyBorder="1" applyAlignment="1">
      <alignment horizontal="center" vertical="center"/>
    </xf>
    <xf numFmtId="41" fontId="34" fillId="71" borderId="13" xfId="63" applyFont="1" applyFill="1" applyBorder="1" applyAlignment="1">
      <alignment horizontal="center" vertical="center"/>
    </xf>
    <xf numFmtId="49" fontId="35" fillId="71" borderId="20" xfId="0" applyNumberFormat="1" applyFont="1" applyFill="1" applyBorder="1" applyAlignment="1">
      <alignment horizontal="center" vertical="center"/>
    </xf>
    <xf numFmtId="49" fontId="35" fillId="71" borderId="21" xfId="0" applyNumberFormat="1" applyFont="1" applyFill="1" applyBorder="1" applyAlignment="1">
      <alignment horizontal="center" vertical="center"/>
    </xf>
    <xf numFmtId="49" fontId="35" fillId="71" borderId="22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41" fontId="26" fillId="0" borderId="0" xfId="63" applyFont="1" applyFill="1" applyAlignment="1">
      <alignment horizontal="center" vertical="center"/>
    </xf>
    <xf numFmtId="49" fontId="34" fillId="71" borderId="24" xfId="0" applyNumberFormat="1" applyFont="1" applyFill="1" applyBorder="1" applyAlignment="1">
      <alignment horizontal="center" vertical="center"/>
    </xf>
    <xf numFmtId="49" fontId="34" fillId="71" borderId="25" xfId="0" applyNumberFormat="1" applyFont="1" applyFill="1" applyBorder="1" applyAlignment="1">
      <alignment horizontal="center" vertical="center"/>
    </xf>
    <xf numFmtId="49" fontId="34" fillId="71" borderId="26" xfId="0" applyNumberFormat="1" applyFont="1" applyFill="1" applyBorder="1" applyAlignment="1">
      <alignment horizontal="center" vertical="center"/>
    </xf>
    <xf numFmtId="41" fontId="34" fillId="71" borderId="11" xfId="63" quotePrefix="1" applyFont="1" applyFill="1" applyBorder="1" applyAlignment="1">
      <alignment horizontal="center" vertical="center"/>
    </xf>
  </cellXfs>
  <cellStyles count="3377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BD324"/>
  <sheetViews>
    <sheetView showGridLines="0" tabSelected="1" zoomScale="115" zoomScaleNormal="115" workbookViewId="0"/>
  </sheetViews>
  <sheetFormatPr defaultRowHeight="12"/>
  <cols>
    <col min="1" max="1" width="8.625" style="2" customWidth="1"/>
    <col min="2" max="5" width="2" style="2" customWidth="1"/>
    <col min="6" max="6" width="45.625" style="2" customWidth="1"/>
    <col min="7" max="10" width="16" style="1" customWidth="1"/>
    <col min="11" max="16384" width="9" style="2"/>
  </cols>
  <sheetData>
    <row r="1" spans="1:10" ht="15" customHeight="1"/>
    <row r="2" spans="1:10" ht="15" customHeight="1">
      <c r="G2" s="73"/>
      <c r="H2" s="73"/>
      <c r="I2" s="73"/>
      <c r="J2" s="73"/>
    </row>
    <row r="3" spans="1:10" ht="15" customHeight="1">
      <c r="B3" s="66"/>
      <c r="C3" s="66"/>
      <c r="D3" s="66"/>
      <c r="E3" s="66"/>
      <c r="F3" s="66" t="s">
        <v>425</v>
      </c>
      <c r="G3" s="67"/>
      <c r="H3" s="42"/>
      <c r="I3" s="66"/>
      <c r="J3" s="42"/>
    </row>
    <row r="4" spans="1:10" ht="15" customHeight="1">
      <c r="B4" s="66"/>
      <c r="C4" s="66"/>
      <c r="D4" s="66"/>
      <c r="E4" s="66"/>
      <c r="F4" s="66" t="s">
        <v>198</v>
      </c>
      <c r="G4" s="74"/>
      <c r="H4" s="74"/>
      <c r="I4" s="74"/>
      <c r="J4" s="74"/>
    </row>
    <row r="5" spans="1:10" ht="15" customHeight="1">
      <c r="G5" s="74"/>
      <c r="H5" s="74"/>
      <c r="I5" s="74"/>
      <c r="J5" s="74"/>
    </row>
    <row r="6" spans="1:10" ht="15" customHeight="1">
      <c r="B6" s="2" t="s">
        <v>199</v>
      </c>
      <c r="G6" s="35"/>
      <c r="H6" s="35"/>
      <c r="I6" s="35"/>
      <c r="J6" s="43"/>
    </row>
    <row r="7" spans="1:10" ht="15" customHeight="1">
      <c r="A7" s="50"/>
      <c r="B7" s="70"/>
      <c r="C7" s="71"/>
      <c r="D7" s="71"/>
      <c r="E7" s="71"/>
      <c r="F7" s="72"/>
      <c r="G7" s="79" t="s">
        <v>430</v>
      </c>
      <c r="H7" s="69"/>
      <c r="I7" s="79" t="s">
        <v>431</v>
      </c>
      <c r="J7" s="69"/>
    </row>
    <row r="8" spans="1:10" ht="15" customHeight="1">
      <c r="B8" s="44" t="s">
        <v>200</v>
      </c>
      <c r="C8" s="45"/>
      <c r="D8" s="45"/>
      <c r="E8" s="45"/>
      <c r="F8" s="57"/>
      <c r="G8" s="46" t="s">
        <v>0</v>
      </c>
      <c r="H8" s="47" t="s">
        <v>0</v>
      </c>
      <c r="I8" s="46" t="s">
        <v>0</v>
      </c>
      <c r="J8" s="47" t="s">
        <v>0</v>
      </c>
    </row>
    <row r="9" spans="1:10" ht="15" customHeight="1">
      <c r="B9" s="14" t="s">
        <v>201</v>
      </c>
      <c r="C9" s="12"/>
      <c r="D9" s="12"/>
      <c r="E9" s="12"/>
      <c r="F9" s="49"/>
      <c r="G9" s="15" t="s">
        <v>0</v>
      </c>
      <c r="H9" s="13">
        <f>SUM(H10,H21)</f>
        <v>165577603829</v>
      </c>
      <c r="I9" s="15" t="s">
        <v>0</v>
      </c>
      <c r="J9" s="13">
        <f>SUM(J10,J21)</f>
        <v>181174268810</v>
      </c>
    </row>
    <row r="10" spans="1:10" ht="15" customHeight="1">
      <c r="B10" s="14"/>
      <c r="C10" s="12" t="s">
        <v>202</v>
      </c>
      <c r="D10" s="12"/>
      <c r="E10" s="12"/>
      <c r="F10" s="49"/>
      <c r="G10" s="15" t="s">
        <v>0</v>
      </c>
      <c r="H10" s="13">
        <f>SUM(G11:G18)</f>
        <v>20141721396</v>
      </c>
      <c r="I10" s="15" t="s">
        <v>0</v>
      </c>
      <c r="J10" s="13">
        <f>SUM(I11:I18)</f>
        <v>21868780877</v>
      </c>
    </row>
    <row r="11" spans="1:10" ht="15" customHeight="1">
      <c r="B11" s="14"/>
      <c r="C11" s="12"/>
      <c r="D11" s="12" t="s">
        <v>203</v>
      </c>
      <c r="E11" s="12"/>
      <c r="F11" s="49"/>
      <c r="G11" s="15">
        <v>1869310</v>
      </c>
      <c r="H11" s="13"/>
      <c r="I11" s="15">
        <v>2492210</v>
      </c>
      <c r="J11" s="13"/>
    </row>
    <row r="12" spans="1:10" ht="15" customHeight="1">
      <c r="B12" s="14"/>
      <c r="C12" s="12"/>
      <c r="D12" s="12" t="s">
        <v>204</v>
      </c>
      <c r="E12" s="12"/>
      <c r="F12" s="49"/>
      <c r="G12" s="15">
        <v>1111225146</v>
      </c>
      <c r="H12" s="13"/>
      <c r="I12" s="15">
        <v>649227715</v>
      </c>
      <c r="J12" s="13"/>
    </row>
    <row r="13" spans="1:10" ht="15" customHeight="1">
      <c r="B13" s="14"/>
      <c r="C13" s="12"/>
      <c r="D13" s="12" t="s">
        <v>205</v>
      </c>
      <c r="E13" s="12"/>
      <c r="F13" s="49"/>
      <c r="G13" s="15">
        <v>1228626940</v>
      </c>
      <c r="H13" s="13"/>
      <c r="I13" s="15">
        <v>517060952</v>
      </c>
      <c r="J13" s="13"/>
    </row>
    <row r="14" spans="1:10" ht="15" customHeight="1">
      <c r="B14" s="14"/>
      <c r="C14" s="12"/>
      <c r="D14" s="12" t="s">
        <v>206</v>
      </c>
      <c r="E14" s="12"/>
      <c r="F14" s="49"/>
      <c r="G14" s="15"/>
      <c r="H14" s="13"/>
      <c r="I14" s="15"/>
      <c r="J14" s="13"/>
    </row>
    <row r="15" spans="1:10" ht="15" customHeight="1">
      <c r="B15" s="14"/>
      <c r="C15" s="12"/>
      <c r="D15" s="12" t="s">
        <v>377</v>
      </c>
      <c r="E15" s="12"/>
      <c r="F15" s="49"/>
      <c r="G15" s="15">
        <v>17800000000</v>
      </c>
      <c r="H15" s="13"/>
      <c r="I15" s="15">
        <v>20700000000</v>
      </c>
      <c r="J15" s="13"/>
    </row>
    <row r="16" spans="1:10" ht="15" customHeight="1">
      <c r="B16" s="14"/>
      <c r="C16" s="12"/>
      <c r="D16" s="12" t="s">
        <v>422</v>
      </c>
      <c r="E16" s="12"/>
      <c r="F16" s="49"/>
      <c r="G16" s="15"/>
      <c r="H16" s="13"/>
      <c r="I16" s="15"/>
      <c r="J16" s="13"/>
    </row>
    <row r="17" spans="2:10" ht="15" customHeight="1">
      <c r="B17" s="14"/>
      <c r="C17" s="12"/>
      <c r="D17" s="12" t="s">
        <v>423</v>
      </c>
      <c r="E17" s="12"/>
      <c r="F17" s="49"/>
      <c r="G17" s="15"/>
      <c r="H17" s="13"/>
      <c r="I17" s="15"/>
      <c r="J17" s="13"/>
    </row>
    <row r="18" spans="2:10" ht="15" customHeight="1">
      <c r="B18" s="14"/>
      <c r="C18" s="12"/>
      <c r="D18" s="12" t="s">
        <v>424</v>
      </c>
      <c r="E18" s="12"/>
      <c r="F18" s="49"/>
      <c r="G18" s="15">
        <f>SUM(G19:G20)</f>
        <v>0</v>
      </c>
      <c r="H18" s="13" t="s">
        <v>0</v>
      </c>
      <c r="I18" s="15">
        <f>SUM(I19:I20)</f>
        <v>0</v>
      </c>
      <c r="J18" s="13" t="s">
        <v>0</v>
      </c>
    </row>
    <row r="19" spans="2:10" ht="15" hidden="1" customHeight="1">
      <c r="B19" s="55"/>
      <c r="C19" s="56"/>
      <c r="D19" s="56"/>
      <c r="E19" s="56" t="s">
        <v>25</v>
      </c>
      <c r="F19" s="58"/>
      <c r="G19" s="15"/>
      <c r="H19" s="13"/>
      <c r="I19" s="15"/>
      <c r="J19" s="13"/>
    </row>
    <row r="20" spans="2:10" ht="15" hidden="1" customHeight="1">
      <c r="B20" s="55"/>
      <c r="C20" s="56"/>
      <c r="D20" s="56"/>
      <c r="E20" s="56" t="s">
        <v>26</v>
      </c>
      <c r="F20" s="58"/>
      <c r="G20" s="15"/>
      <c r="H20" s="13"/>
      <c r="I20" s="15"/>
      <c r="J20" s="13"/>
    </row>
    <row r="21" spans="2:10" ht="15" customHeight="1">
      <c r="B21" s="14"/>
      <c r="C21" s="12" t="s">
        <v>207</v>
      </c>
      <c r="D21" s="12"/>
      <c r="E21" s="12"/>
      <c r="F21" s="49"/>
      <c r="G21" s="15" t="s">
        <v>0</v>
      </c>
      <c r="H21" s="13">
        <f>SUM(G22,G25,G27,G28,G35,G36,G37,G38,G52)</f>
        <v>145435882433</v>
      </c>
      <c r="I21" s="15" t="s">
        <v>0</v>
      </c>
      <c r="J21" s="13">
        <f>SUM(I22,I25,I27,I28,I35,I36,I37,I38,I52)</f>
        <v>159305487933</v>
      </c>
    </row>
    <row r="22" spans="2:10" ht="15" customHeight="1">
      <c r="B22" s="14"/>
      <c r="C22" s="12"/>
      <c r="D22" s="12" t="s">
        <v>208</v>
      </c>
      <c r="E22" s="12"/>
      <c r="F22" s="49"/>
      <c r="G22" s="48">
        <f>SUM(G23:G24)</f>
        <v>90000000</v>
      </c>
      <c r="H22" s="13" t="s">
        <v>0</v>
      </c>
      <c r="I22" s="48">
        <f>SUM(I23:I24)</f>
        <v>0</v>
      </c>
      <c r="J22" s="13" t="s">
        <v>0</v>
      </c>
    </row>
    <row r="23" spans="2:10" ht="15" hidden="1" customHeight="1">
      <c r="B23" s="55"/>
      <c r="C23" s="56"/>
      <c r="D23" s="56"/>
      <c r="E23" s="56" t="s">
        <v>88</v>
      </c>
      <c r="F23" s="58"/>
      <c r="G23" s="48">
        <v>90000000</v>
      </c>
      <c r="H23" s="13"/>
      <c r="I23" s="48"/>
      <c r="J23" s="13"/>
    </row>
    <row r="24" spans="2:10" ht="15" hidden="1" customHeight="1">
      <c r="B24" s="55"/>
      <c r="C24" s="56"/>
      <c r="D24" s="56"/>
      <c r="E24" s="56" t="s">
        <v>325</v>
      </c>
      <c r="F24" s="58"/>
      <c r="G24" s="48"/>
      <c r="H24" s="13"/>
      <c r="I24" s="48"/>
      <c r="J24" s="13"/>
    </row>
    <row r="25" spans="2:10" ht="15" customHeight="1">
      <c r="B25" s="14"/>
      <c r="C25" s="12"/>
      <c r="D25" s="12" t="s">
        <v>209</v>
      </c>
      <c r="E25" s="12"/>
      <c r="F25" s="49"/>
      <c r="G25" s="15">
        <f>G26</f>
        <v>59020183928</v>
      </c>
      <c r="H25" s="13" t="s">
        <v>0</v>
      </c>
      <c r="I25" s="15">
        <f>I26</f>
        <v>49099001421</v>
      </c>
      <c r="J25" s="13" t="s">
        <v>0</v>
      </c>
    </row>
    <row r="26" spans="2:10" ht="15" hidden="1" customHeight="1">
      <c r="B26" s="55"/>
      <c r="C26" s="56"/>
      <c r="D26" s="56"/>
      <c r="E26" s="56" t="s">
        <v>268</v>
      </c>
      <c r="F26" s="58"/>
      <c r="G26" s="15">
        <v>59020183928</v>
      </c>
      <c r="H26" s="13"/>
      <c r="I26" s="15">
        <v>49099001421</v>
      </c>
      <c r="J26" s="13"/>
    </row>
    <row r="27" spans="2:10" ht="15" customHeight="1">
      <c r="B27" s="14"/>
      <c r="C27" s="12"/>
      <c r="D27" s="12" t="s">
        <v>269</v>
      </c>
      <c r="E27" s="12"/>
      <c r="F27" s="49"/>
      <c r="G27" s="15">
        <v>24176009000</v>
      </c>
      <c r="H27" s="13" t="s">
        <v>0</v>
      </c>
      <c r="I27" s="15">
        <v>21860270000</v>
      </c>
      <c r="J27" s="13" t="s">
        <v>0</v>
      </c>
    </row>
    <row r="28" spans="2:10" ht="15" customHeight="1">
      <c r="B28" s="14"/>
      <c r="C28" s="12"/>
      <c r="D28" s="12" t="s">
        <v>270</v>
      </c>
      <c r="E28" s="12"/>
      <c r="F28" s="49"/>
      <c r="G28" s="15">
        <f>SUM(G29,G32)</f>
        <v>35700188889</v>
      </c>
      <c r="H28" s="13" t="s">
        <v>0</v>
      </c>
      <c r="I28" s="15">
        <f>SUM(I29,I32)</f>
        <v>39954576426</v>
      </c>
      <c r="J28" s="13" t="s">
        <v>0</v>
      </c>
    </row>
    <row r="29" spans="2:10" ht="15" hidden="1" customHeight="1">
      <c r="B29" s="55"/>
      <c r="C29" s="56"/>
      <c r="D29" s="56"/>
      <c r="E29" s="56" t="s">
        <v>28</v>
      </c>
      <c r="F29" s="58"/>
      <c r="G29" s="15">
        <f>SUM(G30:G31)</f>
        <v>10765959338</v>
      </c>
      <c r="H29" s="13" t="s">
        <v>0</v>
      </c>
      <c r="I29" s="15">
        <f>SUM(I30:I31)</f>
        <v>11325438208</v>
      </c>
      <c r="J29" s="13" t="s">
        <v>0</v>
      </c>
    </row>
    <row r="30" spans="2:10" ht="15" hidden="1" customHeight="1">
      <c r="B30" s="55"/>
      <c r="C30" s="56"/>
      <c r="D30" s="56"/>
      <c r="E30" s="56"/>
      <c r="F30" s="58" t="s">
        <v>105</v>
      </c>
      <c r="G30" s="15">
        <v>4097921981</v>
      </c>
      <c r="H30" s="13"/>
      <c r="I30" s="15">
        <v>4558597186</v>
      </c>
      <c r="J30" s="13"/>
    </row>
    <row r="31" spans="2:10" ht="15" hidden="1" customHeight="1">
      <c r="B31" s="55"/>
      <c r="C31" s="56"/>
      <c r="D31" s="56"/>
      <c r="E31" s="56"/>
      <c r="F31" s="58" t="s">
        <v>106</v>
      </c>
      <c r="G31" s="15">
        <v>6668037357</v>
      </c>
      <c r="H31" s="13"/>
      <c r="I31" s="15">
        <v>6766841022</v>
      </c>
      <c r="J31" s="13"/>
    </row>
    <row r="32" spans="2:10" ht="15" hidden="1" customHeight="1">
      <c r="B32" s="55"/>
      <c r="C32" s="56"/>
      <c r="D32" s="56"/>
      <c r="E32" s="56" t="s">
        <v>29</v>
      </c>
      <c r="F32" s="58"/>
      <c r="G32" s="15">
        <f>SUM(G33:G34)</f>
        <v>24934229551</v>
      </c>
      <c r="H32" s="13" t="s">
        <v>0</v>
      </c>
      <c r="I32" s="15">
        <f>SUM(I33:I34)</f>
        <v>28629138218</v>
      </c>
      <c r="J32" s="13" t="s">
        <v>0</v>
      </c>
    </row>
    <row r="33" spans="2:10" ht="15" hidden="1" customHeight="1">
      <c r="B33" s="55"/>
      <c r="C33" s="56"/>
      <c r="D33" s="56"/>
      <c r="E33" s="56"/>
      <c r="F33" s="58" t="s">
        <v>30</v>
      </c>
      <c r="G33" s="15">
        <v>9814707313</v>
      </c>
      <c r="H33" s="13"/>
      <c r="I33" s="15">
        <v>17798749935</v>
      </c>
      <c r="J33" s="13"/>
    </row>
    <row r="34" spans="2:10" ht="15" hidden="1" customHeight="1">
      <c r="B34" s="55"/>
      <c r="C34" s="56"/>
      <c r="D34" s="56"/>
      <c r="E34" s="56"/>
      <c r="F34" s="58" t="s">
        <v>31</v>
      </c>
      <c r="G34" s="15">
        <v>15119522238</v>
      </c>
      <c r="H34" s="13"/>
      <c r="I34" s="15">
        <v>10830388283</v>
      </c>
      <c r="J34" s="13"/>
    </row>
    <row r="35" spans="2:10" ht="15" customHeight="1">
      <c r="B35" s="14"/>
      <c r="C35" s="12"/>
      <c r="D35" s="12" t="s">
        <v>271</v>
      </c>
      <c r="E35" s="12"/>
      <c r="F35" s="49"/>
      <c r="G35" s="15">
        <v>1971637160</v>
      </c>
      <c r="H35" s="13"/>
      <c r="I35" s="15">
        <v>1414939180</v>
      </c>
      <c r="J35" s="13"/>
    </row>
    <row r="36" spans="2:10" ht="15" customHeight="1">
      <c r="B36" s="14"/>
      <c r="C36" s="12"/>
      <c r="D36" s="12" t="s">
        <v>272</v>
      </c>
      <c r="E36" s="12"/>
      <c r="F36" s="49"/>
      <c r="G36" s="15"/>
      <c r="H36" s="13"/>
      <c r="I36" s="15">
        <v>23400000000</v>
      </c>
      <c r="J36" s="13"/>
    </row>
    <row r="37" spans="2:10" ht="15" customHeight="1">
      <c r="B37" s="14"/>
      <c r="C37" s="12"/>
      <c r="D37" s="12" t="s">
        <v>210</v>
      </c>
      <c r="E37" s="12"/>
      <c r="F37" s="49"/>
      <c r="G37" s="15">
        <v>29000000</v>
      </c>
      <c r="H37" s="13"/>
      <c r="I37" s="15">
        <v>29000000</v>
      </c>
      <c r="J37" s="13"/>
    </row>
    <row r="38" spans="2:10" ht="15" customHeight="1">
      <c r="B38" s="14"/>
      <c r="C38" s="12"/>
      <c r="D38" s="12" t="s">
        <v>211</v>
      </c>
      <c r="E38" s="12"/>
      <c r="F38" s="49"/>
      <c r="G38" s="15">
        <f>SUM(G39:G51)</f>
        <v>22588863456</v>
      </c>
      <c r="H38" s="13" t="s">
        <v>0</v>
      </c>
      <c r="I38" s="15">
        <f>SUM(I39:I51)</f>
        <v>21687700906</v>
      </c>
      <c r="J38" s="13" t="s">
        <v>0</v>
      </c>
    </row>
    <row r="39" spans="2:10" ht="15" hidden="1" customHeight="1">
      <c r="B39" s="55"/>
      <c r="C39" s="56"/>
      <c r="D39" s="56"/>
      <c r="E39" s="56" t="s">
        <v>32</v>
      </c>
      <c r="F39" s="58"/>
      <c r="G39" s="15">
        <v>7257589119</v>
      </c>
      <c r="H39" s="13"/>
      <c r="I39" s="15">
        <v>6171241917</v>
      </c>
      <c r="J39" s="13"/>
    </row>
    <row r="40" spans="2:10" ht="15" hidden="1" customHeight="1">
      <c r="B40" s="55"/>
      <c r="C40" s="56"/>
      <c r="D40" s="56"/>
      <c r="E40" s="56" t="s">
        <v>33</v>
      </c>
      <c r="F40" s="58"/>
      <c r="G40" s="15">
        <v>944265003</v>
      </c>
      <c r="H40" s="13"/>
      <c r="I40" s="15">
        <v>900623787</v>
      </c>
      <c r="J40" s="13"/>
    </row>
    <row r="41" spans="2:10" ht="15" hidden="1" customHeight="1">
      <c r="B41" s="55"/>
      <c r="C41" s="56"/>
      <c r="D41" s="56"/>
      <c r="E41" s="56" t="s">
        <v>34</v>
      </c>
      <c r="F41" s="58"/>
      <c r="G41" s="15">
        <v>964418131</v>
      </c>
      <c r="H41" s="13"/>
      <c r="I41" s="15">
        <v>672753720</v>
      </c>
      <c r="J41" s="13"/>
    </row>
    <row r="42" spans="2:10" ht="15" hidden="1" customHeight="1">
      <c r="B42" s="55"/>
      <c r="C42" s="56"/>
      <c r="D42" s="56"/>
      <c r="E42" s="56" t="s">
        <v>93</v>
      </c>
      <c r="F42" s="58"/>
      <c r="G42" s="15">
        <v>626582941</v>
      </c>
      <c r="H42" s="13"/>
      <c r="I42" s="15">
        <v>303856307</v>
      </c>
      <c r="J42" s="13"/>
    </row>
    <row r="43" spans="2:10" ht="15" hidden="1" customHeight="1">
      <c r="B43" s="55"/>
      <c r="C43" s="56"/>
      <c r="D43" s="56"/>
      <c r="E43" s="56" t="s">
        <v>94</v>
      </c>
      <c r="F43" s="58"/>
      <c r="G43" s="15">
        <v>8241613508</v>
      </c>
      <c r="H43" s="13"/>
      <c r="I43" s="15">
        <v>9424152804</v>
      </c>
      <c r="J43" s="13"/>
    </row>
    <row r="44" spans="2:10" ht="15" hidden="1" customHeight="1">
      <c r="B44" s="55"/>
      <c r="C44" s="56"/>
      <c r="D44" s="56"/>
      <c r="E44" s="56" t="s">
        <v>95</v>
      </c>
      <c r="F44" s="58"/>
      <c r="G44" s="15">
        <v>26535368</v>
      </c>
      <c r="H44" s="13"/>
      <c r="I44" s="15">
        <v>46837347</v>
      </c>
      <c r="J44" s="13"/>
    </row>
    <row r="45" spans="2:10" ht="15" hidden="1" customHeight="1">
      <c r="B45" s="55"/>
      <c r="C45" s="56"/>
      <c r="D45" s="56"/>
      <c r="E45" s="56" t="s">
        <v>96</v>
      </c>
      <c r="F45" s="58"/>
      <c r="G45" s="15">
        <v>49455239</v>
      </c>
      <c r="H45" s="13"/>
      <c r="I45" s="15">
        <v>38001572</v>
      </c>
      <c r="J45" s="13"/>
    </row>
    <row r="46" spans="2:10" ht="15" hidden="1" customHeight="1">
      <c r="B46" s="55"/>
      <c r="C46" s="56"/>
      <c r="D46" s="56"/>
      <c r="E46" s="56" t="s">
        <v>97</v>
      </c>
      <c r="F46" s="58"/>
      <c r="G46" s="15">
        <v>2966517</v>
      </c>
      <c r="H46" s="13"/>
      <c r="I46" s="15">
        <v>3097141</v>
      </c>
      <c r="J46" s="13"/>
    </row>
    <row r="47" spans="2:10" ht="15" hidden="1" customHeight="1">
      <c r="B47" s="55"/>
      <c r="C47" s="56"/>
      <c r="D47" s="56"/>
      <c r="E47" s="56" t="s">
        <v>98</v>
      </c>
      <c r="F47" s="58"/>
      <c r="G47" s="15">
        <v>494894</v>
      </c>
      <c r="H47" s="13"/>
      <c r="I47" s="15">
        <v>480127</v>
      </c>
      <c r="J47" s="13"/>
    </row>
    <row r="48" spans="2:10" ht="15" hidden="1" customHeight="1">
      <c r="B48" s="55"/>
      <c r="C48" s="56"/>
      <c r="D48" s="56"/>
      <c r="E48" s="56" t="s">
        <v>427</v>
      </c>
      <c r="F48" s="58"/>
      <c r="G48" s="15">
        <v>2711719</v>
      </c>
      <c r="H48" s="13"/>
      <c r="I48" s="15"/>
      <c r="J48" s="13"/>
    </row>
    <row r="49" spans="2:10" ht="15" hidden="1" customHeight="1">
      <c r="B49" s="55"/>
      <c r="C49" s="56"/>
      <c r="D49" s="56"/>
      <c r="E49" s="56" t="s">
        <v>435</v>
      </c>
      <c r="F49" s="58"/>
      <c r="G49" s="15">
        <v>1416356927</v>
      </c>
      <c r="H49" s="13"/>
      <c r="I49" s="15">
        <v>2611072664</v>
      </c>
      <c r="J49" s="13"/>
    </row>
    <row r="50" spans="2:10" ht="15" hidden="1" customHeight="1">
      <c r="B50" s="55"/>
      <c r="C50" s="56"/>
      <c r="D50" s="56"/>
      <c r="E50" s="56" t="s">
        <v>436</v>
      </c>
      <c r="F50" s="58"/>
      <c r="G50" s="15"/>
      <c r="H50" s="13"/>
      <c r="I50" s="15"/>
      <c r="J50" s="13"/>
    </row>
    <row r="51" spans="2:10" ht="15" hidden="1" customHeight="1">
      <c r="B51" s="55"/>
      <c r="C51" s="56"/>
      <c r="D51" s="56"/>
      <c r="E51" s="56" t="s">
        <v>437</v>
      </c>
      <c r="F51" s="58"/>
      <c r="G51" s="15">
        <v>3055874090</v>
      </c>
      <c r="H51" s="13"/>
      <c r="I51" s="15">
        <v>1515583520</v>
      </c>
      <c r="J51" s="13"/>
    </row>
    <row r="52" spans="2:10" ht="15" customHeight="1">
      <c r="B52" s="14"/>
      <c r="C52" s="12"/>
      <c r="D52" s="12" t="s">
        <v>273</v>
      </c>
      <c r="E52" s="12"/>
      <c r="F52" s="49"/>
      <c r="G52" s="15">
        <v>1860000000</v>
      </c>
      <c r="H52" s="13"/>
      <c r="I52" s="15">
        <v>1860000000</v>
      </c>
      <c r="J52" s="13"/>
    </row>
    <row r="53" spans="2:10" ht="15" customHeight="1">
      <c r="B53" s="14" t="s">
        <v>388</v>
      </c>
      <c r="C53" s="12"/>
      <c r="D53" s="12"/>
      <c r="E53" s="12"/>
      <c r="F53" s="49"/>
      <c r="G53" s="15" t="s">
        <v>0</v>
      </c>
      <c r="H53" s="13">
        <f>SUM(H54,H68,H74)</f>
        <v>1975764388617</v>
      </c>
      <c r="I53" s="15" t="s">
        <v>0</v>
      </c>
      <c r="J53" s="13">
        <f>SUM(J54,J68,J74)</f>
        <v>1730676739412</v>
      </c>
    </row>
    <row r="54" spans="2:10" ht="15" customHeight="1">
      <c r="B54" s="14"/>
      <c r="C54" s="12" t="s">
        <v>274</v>
      </c>
      <c r="D54" s="12"/>
      <c r="E54" s="12"/>
      <c r="F54" s="49"/>
      <c r="G54" s="15" t="s">
        <v>0</v>
      </c>
      <c r="H54" s="13">
        <f>SUM(G55:G63,G67)</f>
        <v>1615596358521</v>
      </c>
      <c r="I54" s="15" t="s">
        <v>0</v>
      </c>
      <c r="J54" s="13">
        <f>SUM(I55:I63,I67)</f>
        <v>1354294242168</v>
      </c>
    </row>
    <row r="55" spans="2:10" ht="15" customHeight="1">
      <c r="B55" s="14"/>
      <c r="C55" s="12"/>
      <c r="D55" s="12" t="s">
        <v>212</v>
      </c>
      <c r="E55" s="12"/>
      <c r="F55" s="49"/>
      <c r="G55" s="15">
        <f>60810808060-553000000</f>
        <v>60257808060</v>
      </c>
      <c r="H55" s="13"/>
      <c r="I55" s="15">
        <v>67772736375</v>
      </c>
      <c r="J55" s="13"/>
    </row>
    <row r="56" spans="2:10" ht="15" customHeight="1">
      <c r="B56" s="14"/>
      <c r="C56" s="12"/>
      <c r="D56" s="12" t="s">
        <v>275</v>
      </c>
      <c r="E56" s="12"/>
      <c r="F56" s="49"/>
      <c r="G56" s="15">
        <v>1957801850</v>
      </c>
      <c r="H56" s="13"/>
      <c r="I56" s="15">
        <v>2759222635</v>
      </c>
      <c r="J56" s="13"/>
    </row>
    <row r="57" spans="2:10" ht="15" customHeight="1">
      <c r="B57" s="14"/>
      <c r="C57" s="12"/>
      <c r="D57" s="12" t="s">
        <v>276</v>
      </c>
      <c r="E57" s="12"/>
      <c r="F57" s="49"/>
      <c r="G57" s="15">
        <v>409342328854</v>
      </c>
      <c r="H57" s="13"/>
      <c r="I57" s="15">
        <v>334195386688</v>
      </c>
      <c r="J57" s="13"/>
    </row>
    <row r="58" spans="2:10" ht="15" customHeight="1">
      <c r="B58" s="14"/>
      <c r="C58" s="12"/>
      <c r="D58" s="12" t="s">
        <v>213</v>
      </c>
      <c r="E58" s="12"/>
      <c r="F58" s="49"/>
      <c r="G58" s="15">
        <v>478695875611</v>
      </c>
      <c r="H58" s="13"/>
      <c r="I58" s="15">
        <v>381768941991</v>
      </c>
      <c r="J58" s="13"/>
    </row>
    <row r="59" spans="2:10" ht="15" customHeight="1">
      <c r="B59" s="14"/>
      <c r="C59" s="12"/>
      <c r="D59" s="12" t="s">
        <v>214</v>
      </c>
      <c r="E59" s="12"/>
      <c r="F59" s="49"/>
      <c r="G59" s="15">
        <v>435964572291</v>
      </c>
      <c r="H59" s="13"/>
      <c r="I59" s="15">
        <v>404036685904</v>
      </c>
      <c r="J59" s="13"/>
    </row>
    <row r="60" spans="2:10" ht="15" customHeight="1">
      <c r="B60" s="14"/>
      <c r="C60" s="12"/>
      <c r="D60" s="12" t="s">
        <v>215</v>
      </c>
      <c r="E60" s="12"/>
      <c r="F60" s="49"/>
      <c r="G60" s="15">
        <v>46569930500</v>
      </c>
      <c r="H60" s="13"/>
      <c r="I60" s="15">
        <v>21778434769</v>
      </c>
      <c r="J60" s="13"/>
    </row>
    <row r="61" spans="2:10" ht="15" customHeight="1">
      <c r="B61" s="14"/>
      <c r="C61" s="12"/>
      <c r="D61" s="12" t="s">
        <v>417</v>
      </c>
      <c r="E61" s="12"/>
      <c r="F61" s="49"/>
      <c r="G61" s="15">
        <v>149973780754</v>
      </c>
      <c r="H61" s="13"/>
      <c r="I61" s="15">
        <v>124934919362</v>
      </c>
      <c r="J61" s="13"/>
    </row>
    <row r="62" spans="2:10" ht="15" customHeight="1">
      <c r="B62" s="14"/>
      <c r="C62" s="12"/>
      <c r="D62" s="12" t="s">
        <v>342</v>
      </c>
      <c r="E62" s="12"/>
      <c r="F62" s="49"/>
      <c r="G62" s="15">
        <v>31178825601</v>
      </c>
      <c r="H62" s="49"/>
      <c r="I62" s="15">
        <v>15646184444</v>
      </c>
      <c r="J62" s="49"/>
    </row>
    <row r="63" spans="2:10" ht="15" customHeight="1">
      <c r="B63" s="14"/>
      <c r="C63" s="12"/>
      <c r="D63" s="12" t="s">
        <v>341</v>
      </c>
      <c r="E63" s="12"/>
      <c r="F63" s="49"/>
      <c r="G63" s="15"/>
      <c r="H63" s="13"/>
      <c r="I63" s="15"/>
      <c r="J63" s="13"/>
    </row>
    <row r="64" spans="2:10" ht="15" customHeight="1">
      <c r="B64" s="14"/>
      <c r="C64" s="12"/>
      <c r="D64" s="12"/>
      <c r="E64" s="12" t="s">
        <v>343</v>
      </c>
      <c r="F64" s="49"/>
      <c r="G64" s="15"/>
      <c r="H64" s="13"/>
      <c r="I64" s="15"/>
      <c r="J64" s="13"/>
    </row>
    <row r="65" spans="2:10" ht="15" customHeight="1">
      <c r="B65" s="14"/>
      <c r="C65" s="12"/>
      <c r="D65" s="12"/>
      <c r="E65" s="12" t="s">
        <v>345</v>
      </c>
      <c r="F65" s="49"/>
      <c r="G65" s="15"/>
      <c r="H65" s="13"/>
      <c r="I65" s="15"/>
      <c r="J65" s="13"/>
    </row>
    <row r="66" spans="2:10" ht="15" customHeight="1">
      <c r="B66" s="14"/>
      <c r="C66" s="12"/>
      <c r="D66" s="12"/>
      <c r="E66" s="12" t="s">
        <v>344</v>
      </c>
      <c r="F66" s="49"/>
      <c r="G66" s="15"/>
      <c r="H66" s="13"/>
      <c r="I66" s="15"/>
      <c r="J66" s="13"/>
    </row>
    <row r="67" spans="2:10" ht="15" customHeight="1">
      <c r="B67" s="14"/>
      <c r="C67" s="12"/>
      <c r="D67" s="12" t="s">
        <v>340</v>
      </c>
      <c r="E67" s="12"/>
      <c r="F67" s="49"/>
      <c r="G67" s="15">
        <v>1655435000</v>
      </c>
      <c r="H67" s="13"/>
      <c r="I67" s="15">
        <v>1401730000</v>
      </c>
      <c r="J67" s="13"/>
    </row>
    <row r="68" spans="2:10" ht="15" customHeight="1">
      <c r="B68" s="14"/>
      <c r="C68" s="12" t="s">
        <v>216</v>
      </c>
      <c r="D68" s="12"/>
      <c r="E68" s="12"/>
      <c r="F68" s="49"/>
      <c r="G68" s="15" t="s">
        <v>0</v>
      </c>
      <c r="H68" s="13">
        <f>SUM(G69,G72)</f>
        <v>325479278096</v>
      </c>
      <c r="I68" s="15" t="s">
        <v>0</v>
      </c>
      <c r="J68" s="13">
        <f>SUM(I69,I72)</f>
        <v>359282524244</v>
      </c>
    </row>
    <row r="69" spans="2:10" ht="15" customHeight="1">
      <c r="B69" s="14"/>
      <c r="C69" s="12"/>
      <c r="D69" s="12" t="s">
        <v>217</v>
      </c>
      <c r="E69" s="12"/>
      <c r="F69" s="49"/>
      <c r="G69" s="15">
        <f>SUM(G70:G71)</f>
        <v>325479278096</v>
      </c>
      <c r="H69" s="13" t="s">
        <v>0</v>
      </c>
      <c r="I69" s="15">
        <f>SUM(I70:I71)</f>
        <v>359282524244</v>
      </c>
      <c r="J69" s="13" t="s">
        <v>0</v>
      </c>
    </row>
    <row r="70" spans="2:10" ht="15" hidden="1" customHeight="1">
      <c r="B70" s="55"/>
      <c r="C70" s="56"/>
      <c r="D70" s="56"/>
      <c r="E70" s="56" t="s">
        <v>27</v>
      </c>
      <c r="F70" s="58"/>
      <c r="G70" s="15">
        <v>238637697985</v>
      </c>
      <c r="H70" s="13"/>
      <c r="I70" s="15">
        <v>256823802569</v>
      </c>
      <c r="J70" s="13"/>
    </row>
    <row r="71" spans="2:10" ht="15" hidden="1" customHeight="1">
      <c r="B71" s="55"/>
      <c r="C71" s="56"/>
      <c r="D71" s="56"/>
      <c r="E71" s="56" t="s">
        <v>114</v>
      </c>
      <c r="F71" s="58"/>
      <c r="G71" s="15">
        <v>86841580111</v>
      </c>
      <c r="H71" s="13"/>
      <c r="I71" s="15">
        <v>102458721675</v>
      </c>
      <c r="J71" s="13"/>
    </row>
    <row r="72" spans="2:10" ht="15" customHeight="1">
      <c r="B72" s="14"/>
      <c r="C72" s="12"/>
      <c r="D72" s="12" t="s">
        <v>218</v>
      </c>
      <c r="E72" s="12"/>
      <c r="F72" s="49"/>
      <c r="G72" s="15">
        <f>SUM(G73:G73)</f>
        <v>0</v>
      </c>
      <c r="H72" s="13" t="s">
        <v>0</v>
      </c>
      <c r="I72" s="15">
        <f>SUM(I73:I73)</f>
        <v>0</v>
      </c>
      <c r="J72" s="13" t="s">
        <v>0</v>
      </c>
    </row>
    <row r="73" spans="2:10" ht="15" hidden="1" customHeight="1">
      <c r="B73" s="55"/>
      <c r="C73" s="56"/>
      <c r="D73" s="56"/>
      <c r="E73" s="56" t="s">
        <v>219</v>
      </c>
      <c r="F73" s="58"/>
      <c r="G73" s="15"/>
      <c r="H73" s="13" t="s">
        <v>0</v>
      </c>
      <c r="I73" s="15"/>
      <c r="J73" s="13" t="s">
        <v>0</v>
      </c>
    </row>
    <row r="74" spans="2:10" ht="15" customHeight="1">
      <c r="B74" s="14"/>
      <c r="C74" s="12" t="s">
        <v>277</v>
      </c>
      <c r="D74" s="12"/>
      <c r="E74" s="12"/>
      <c r="F74" s="49"/>
      <c r="G74" s="15" t="s">
        <v>0</v>
      </c>
      <c r="H74" s="13">
        <f>SUM(G75,G77)</f>
        <v>34688752000</v>
      </c>
      <c r="I74" s="15" t="s">
        <v>0</v>
      </c>
      <c r="J74" s="13">
        <f>SUM(I75,I77)</f>
        <v>17099973000</v>
      </c>
    </row>
    <row r="75" spans="2:10" ht="15" customHeight="1">
      <c r="B75" s="14"/>
      <c r="C75" s="12"/>
      <c r="D75" s="12" t="s">
        <v>220</v>
      </c>
      <c r="E75" s="12"/>
      <c r="F75" s="49"/>
      <c r="G75" s="15">
        <f>+G76</f>
        <v>34669030000</v>
      </c>
      <c r="H75" s="13"/>
      <c r="I75" s="15">
        <f>+I76</f>
        <v>17049215000</v>
      </c>
      <c r="J75" s="13"/>
    </row>
    <row r="76" spans="2:10" ht="15" hidden="1" customHeight="1">
      <c r="B76" s="55"/>
      <c r="C76" s="56"/>
      <c r="D76" s="56"/>
      <c r="E76" s="56" t="s">
        <v>35</v>
      </c>
      <c r="F76" s="58"/>
      <c r="G76" s="15">
        <v>34669030000</v>
      </c>
      <c r="H76" s="13"/>
      <c r="I76" s="15">
        <v>17049215000</v>
      </c>
      <c r="J76" s="13"/>
    </row>
    <row r="77" spans="2:10" ht="15" customHeight="1">
      <c r="B77" s="14"/>
      <c r="C77" s="12"/>
      <c r="D77" s="12" t="s">
        <v>221</v>
      </c>
      <c r="E77" s="12"/>
      <c r="F77" s="49"/>
      <c r="G77" s="15">
        <f>SUM(G78:G79)</f>
        <v>19722000</v>
      </c>
      <c r="H77" s="13"/>
      <c r="I77" s="15">
        <f>SUM(I78:I79)</f>
        <v>50758000</v>
      </c>
      <c r="J77" s="13"/>
    </row>
    <row r="78" spans="2:10" ht="15" hidden="1" customHeight="1">
      <c r="B78" s="55"/>
      <c r="C78" s="56"/>
      <c r="D78" s="56"/>
      <c r="E78" s="56" t="s">
        <v>222</v>
      </c>
      <c r="F78" s="58"/>
      <c r="G78" s="15"/>
      <c r="H78" s="13"/>
      <c r="I78" s="15"/>
      <c r="J78" s="13"/>
    </row>
    <row r="79" spans="2:10" ht="15" hidden="1" customHeight="1">
      <c r="B79" s="55"/>
      <c r="C79" s="56"/>
      <c r="D79" s="56"/>
      <c r="E79" s="56" t="s">
        <v>115</v>
      </c>
      <c r="F79" s="58"/>
      <c r="G79" s="15">
        <v>19722000</v>
      </c>
      <c r="H79" s="13"/>
      <c r="I79" s="15">
        <v>50758000</v>
      </c>
      <c r="J79" s="13"/>
    </row>
    <row r="80" spans="2:10" ht="15" customHeight="1">
      <c r="B80" s="14" t="s">
        <v>223</v>
      </c>
      <c r="C80" s="12"/>
      <c r="D80" s="12"/>
      <c r="E80" s="12"/>
      <c r="F80" s="49"/>
      <c r="G80" s="15" t="s">
        <v>0</v>
      </c>
      <c r="H80" s="13">
        <f>SUM(H81)</f>
        <v>12015284703</v>
      </c>
      <c r="I80" s="15" t="s">
        <v>0</v>
      </c>
      <c r="J80" s="13">
        <f>SUM(J81)</f>
        <v>14588751158</v>
      </c>
    </row>
    <row r="81" spans="2:10" ht="15" customHeight="1">
      <c r="B81" s="14"/>
      <c r="C81" s="12" t="s">
        <v>224</v>
      </c>
      <c r="D81" s="12"/>
      <c r="E81" s="12"/>
      <c r="F81" s="49"/>
      <c r="G81" s="15" t="s">
        <v>0</v>
      </c>
      <c r="H81" s="13">
        <f>G82+G83+G86+G87</f>
        <v>12015284703</v>
      </c>
      <c r="I81" s="15" t="s">
        <v>0</v>
      </c>
      <c r="J81" s="13">
        <f>I82+I83+I86+I87</f>
        <v>14588751158</v>
      </c>
    </row>
    <row r="82" spans="2:10" ht="15" customHeight="1">
      <c r="B82" s="14"/>
      <c r="C82" s="12"/>
      <c r="D82" s="12" t="s">
        <v>212</v>
      </c>
      <c r="E82" s="12"/>
      <c r="F82" s="49"/>
      <c r="G82" s="15">
        <f>5573279358+553000000</f>
        <v>6126279358</v>
      </c>
      <c r="H82" s="13"/>
      <c r="I82" s="15">
        <v>5588930724</v>
      </c>
      <c r="J82" s="13"/>
    </row>
    <row r="83" spans="2:10" ht="15" customHeight="1">
      <c r="B83" s="14"/>
      <c r="C83" s="12"/>
      <c r="D83" s="12" t="s">
        <v>278</v>
      </c>
      <c r="E83" s="12"/>
      <c r="F83" s="49"/>
      <c r="G83" s="15">
        <f>SUM(G84:G85)</f>
        <v>5889005345</v>
      </c>
      <c r="H83" s="13"/>
      <c r="I83" s="15">
        <f>SUM(I84:I85)</f>
        <v>8999820434</v>
      </c>
      <c r="J83" s="13"/>
    </row>
    <row r="84" spans="2:10" ht="15" hidden="1" customHeight="1">
      <c r="B84" s="55"/>
      <c r="C84" s="56"/>
      <c r="D84" s="56"/>
      <c r="E84" s="56" t="s">
        <v>116</v>
      </c>
      <c r="F84" s="58"/>
      <c r="G84" s="15">
        <v>5889005345</v>
      </c>
      <c r="H84" s="13"/>
      <c r="I84" s="15">
        <v>5889005345</v>
      </c>
      <c r="J84" s="13"/>
    </row>
    <row r="85" spans="2:10" ht="15" hidden="1" customHeight="1">
      <c r="B85" s="55"/>
      <c r="C85" s="56"/>
      <c r="D85" s="56"/>
      <c r="E85" s="56" t="s">
        <v>279</v>
      </c>
      <c r="F85" s="58"/>
      <c r="G85" s="15"/>
      <c r="H85" s="13"/>
      <c r="I85" s="15">
        <v>3110815089</v>
      </c>
      <c r="J85" s="13"/>
    </row>
    <row r="86" spans="2:10" ht="15" customHeight="1">
      <c r="B86" s="14"/>
      <c r="C86" s="12"/>
      <c r="D86" s="12" t="s">
        <v>225</v>
      </c>
      <c r="E86" s="12"/>
      <c r="F86" s="49"/>
      <c r="G86" s="15"/>
      <c r="H86" s="13" t="s">
        <v>0</v>
      </c>
      <c r="I86" s="15"/>
      <c r="J86" s="13" t="s">
        <v>0</v>
      </c>
    </row>
    <row r="87" spans="2:10" ht="15" customHeight="1">
      <c r="B87" s="14"/>
      <c r="C87" s="12"/>
      <c r="D87" s="12" t="s">
        <v>226</v>
      </c>
      <c r="E87" s="12"/>
      <c r="F87" s="49"/>
      <c r="G87" s="15"/>
      <c r="H87" s="13"/>
      <c r="I87" s="15"/>
      <c r="J87" s="13"/>
    </row>
    <row r="88" spans="2:10" ht="15" customHeight="1">
      <c r="B88" s="14" t="s">
        <v>227</v>
      </c>
      <c r="C88" s="12"/>
      <c r="D88" s="12"/>
      <c r="E88" s="12"/>
      <c r="F88" s="49"/>
      <c r="G88" s="15" t="s">
        <v>0</v>
      </c>
      <c r="H88" s="13">
        <f>SUM(H89,H90,H91,H92,H99,H100,H107,H108,H109,H110)</f>
        <v>340340294103</v>
      </c>
      <c r="I88" s="15" t="s">
        <v>0</v>
      </c>
      <c r="J88" s="13">
        <f>SUM(J89,J90,J91,J92,J99,J100,J107,J108,J109,J110)</f>
        <v>260662354548</v>
      </c>
    </row>
    <row r="89" spans="2:10" ht="15" customHeight="1">
      <c r="B89" s="14" t="s">
        <v>280</v>
      </c>
      <c r="C89" s="12"/>
      <c r="D89" s="12"/>
      <c r="E89" s="12"/>
      <c r="F89" s="49"/>
      <c r="G89" s="10"/>
      <c r="H89" s="11"/>
      <c r="I89" s="10"/>
      <c r="J89" s="11"/>
    </row>
    <row r="90" spans="2:10" ht="15" customHeight="1">
      <c r="B90" s="14" t="s">
        <v>281</v>
      </c>
      <c r="C90" s="12"/>
      <c r="D90" s="12"/>
      <c r="E90" s="12"/>
      <c r="F90" s="49"/>
      <c r="G90" s="10"/>
      <c r="H90" s="11"/>
      <c r="I90" s="10"/>
      <c r="J90" s="11"/>
    </row>
    <row r="91" spans="2:10" ht="15" customHeight="1">
      <c r="B91" s="14"/>
      <c r="C91" s="12" t="s">
        <v>282</v>
      </c>
      <c r="D91" s="12"/>
      <c r="E91" s="12"/>
      <c r="F91" s="49"/>
      <c r="G91" s="10" t="s">
        <v>0</v>
      </c>
      <c r="H91" s="13"/>
      <c r="I91" s="10" t="s">
        <v>0</v>
      </c>
      <c r="J91" s="13"/>
    </row>
    <row r="92" spans="2:10" ht="15" customHeight="1">
      <c r="B92" s="14"/>
      <c r="C92" s="12" t="s">
        <v>283</v>
      </c>
      <c r="D92" s="12"/>
      <c r="E92" s="12"/>
      <c r="F92" s="49"/>
      <c r="G92" s="10" t="s">
        <v>0</v>
      </c>
      <c r="H92" s="11">
        <f>SUM(G93,G96)</f>
        <v>267948518033</v>
      </c>
      <c r="I92" s="10" t="s">
        <v>0</v>
      </c>
      <c r="J92" s="11">
        <f>SUM(I93,I96)</f>
        <v>247056717100</v>
      </c>
    </row>
    <row r="93" spans="2:10" ht="15" customHeight="1">
      <c r="B93" s="14"/>
      <c r="C93" s="12"/>
      <c r="D93" s="12" t="s">
        <v>228</v>
      </c>
      <c r="E93" s="12"/>
      <c r="F93" s="49"/>
      <c r="G93" s="10">
        <f>SUM(G94:G95)</f>
        <v>177555992392</v>
      </c>
      <c r="H93" s="11" t="s">
        <v>0</v>
      </c>
      <c r="I93" s="10">
        <f>SUM(I94:I95)</f>
        <v>159434333382</v>
      </c>
      <c r="J93" s="11" t="s">
        <v>0</v>
      </c>
    </row>
    <row r="94" spans="2:10" ht="15" hidden="1" customHeight="1">
      <c r="B94" s="55"/>
      <c r="C94" s="56"/>
      <c r="D94" s="56"/>
      <c r="E94" s="56" t="s">
        <v>36</v>
      </c>
      <c r="F94" s="58"/>
      <c r="G94" s="10">
        <v>98386701384</v>
      </c>
      <c r="H94" s="11"/>
      <c r="I94" s="10">
        <v>3781627538</v>
      </c>
      <c r="J94" s="11"/>
    </row>
    <row r="95" spans="2:10" ht="15" hidden="1" customHeight="1">
      <c r="B95" s="55"/>
      <c r="C95" s="56"/>
      <c r="D95" s="56"/>
      <c r="E95" s="56" t="s">
        <v>37</v>
      </c>
      <c r="F95" s="58"/>
      <c r="G95" s="10">
        <v>79169291008</v>
      </c>
      <c r="H95" s="11"/>
      <c r="I95" s="10">
        <v>155652705844</v>
      </c>
      <c r="J95" s="11"/>
    </row>
    <row r="96" spans="2:10" ht="15" customHeight="1">
      <c r="B96" s="14"/>
      <c r="C96" s="12"/>
      <c r="D96" s="12" t="s">
        <v>229</v>
      </c>
      <c r="E96" s="12"/>
      <c r="F96" s="49"/>
      <c r="G96" s="10">
        <f>SUM(G97:G98)</f>
        <v>90392525641</v>
      </c>
      <c r="H96" s="11" t="s">
        <v>0</v>
      </c>
      <c r="I96" s="10">
        <f>SUM(I97:I98)</f>
        <v>87622383718</v>
      </c>
      <c r="J96" s="11" t="s">
        <v>0</v>
      </c>
    </row>
    <row r="97" spans="2:10" ht="15" hidden="1" customHeight="1">
      <c r="B97" s="55"/>
      <c r="C97" s="56"/>
      <c r="D97" s="56"/>
      <c r="E97" s="56" t="s">
        <v>38</v>
      </c>
      <c r="F97" s="58"/>
      <c r="G97" s="10">
        <v>89536865641</v>
      </c>
      <c r="H97" s="11"/>
      <c r="I97" s="10">
        <v>86361513718</v>
      </c>
      <c r="J97" s="11"/>
    </row>
    <row r="98" spans="2:10" ht="15" hidden="1" customHeight="1">
      <c r="B98" s="55"/>
      <c r="C98" s="56"/>
      <c r="D98" s="56"/>
      <c r="E98" s="56" t="s">
        <v>39</v>
      </c>
      <c r="F98" s="58"/>
      <c r="G98" s="10">
        <v>855660000</v>
      </c>
      <c r="H98" s="11"/>
      <c r="I98" s="10">
        <v>1260870000</v>
      </c>
      <c r="J98" s="11"/>
    </row>
    <row r="99" spans="2:10" ht="15" customHeight="1">
      <c r="B99" s="14"/>
      <c r="C99" s="12" t="s">
        <v>284</v>
      </c>
      <c r="D99" s="12"/>
      <c r="E99" s="12"/>
      <c r="F99" s="49"/>
      <c r="G99" s="10" t="s">
        <v>0</v>
      </c>
      <c r="H99" s="11">
        <v>50000000000</v>
      </c>
      <c r="I99" s="10" t="s">
        <v>0</v>
      </c>
      <c r="J99" s="11"/>
    </row>
    <row r="100" spans="2:10" ht="15" customHeight="1">
      <c r="B100" s="14"/>
      <c r="C100" s="12" t="s">
        <v>230</v>
      </c>
      <c r="D100" s="12"/>
      <c r="E100" s="12"/>
      <c r="F100" s="49"/>
      <c r="G100" s="10" t="s">
        <v>0</v>
      </c>
      <c r="H100" s="11">
        <f>SUM(G101,G106)</f>
        <v>203964796</v>
      </c>
      <c r="I100" s="10" t="s">
        <v>0</v>
      </c>
      <c r="J100" s="11">
        <f>SUM(I101,I106)</f>
        <v>235905309</v>
      </c>
    </row>
    <row r="101" spans="2:10" ht="15" customHeight="1">
      <c r="B101" s="14"/>
      <c r="C101" s="12"/>
      <c r="D101" s="12" t="s">
        <v>367</v>
      </c>
      <c r="E101" s="12"/>
      <c r="F101" s="49"/>
      <c r="G101" s="10">
        <f>SUM(G102:G105)</f>
        <v>203888858</v>
      </c>
      <c r="H101" s="11" t="s">
        <v>0</v>
      </c>
      <c r="I101" s="10">
        <f>SUM(I102:I105)</f>
        <v>235888847</v>
      </c>
      <c r="J101" s="11" t="s">
        <v>0</v>
      </c>
    </row>
    <row r="102" spans="2:10" ht="15" hidden="1" customHeight="1">
      <c r="B102" s="55"/>
      <c r="C102" s="56"/>
      <c r="D102" s="56"/>
      <c r="E102" s="56" t="s">
        <v>40</v>
      </c>
      <c r="F102" s="58"/>
      <c r="G102" s="10"/>
      <c r="H102" s="11"/>
      <c r="I102" s="10"/>
      <c r="J102" s="11"/>
    </row>
    <row r="103" spans="2:10" ht="15" hidden="1" customHeight="1">
      <c r="B103" s="55"/>
      <c r="C103" s="56"/>
      <c r="D103" s="56"/>
      <c r="E103" s="56" t="s">
        <v>41</v>
      </c>
      <c r="F103" s="58"/>
      <c r="G103" s="10">
        <v>119999999</v>
      </c>
      <c r="H103" s="11"/>
      <c r="I103" s="10">
        <v>124499999</v>
      </c>
      <c r="J103" s="11"/>
    </row>
    <row r="104" spans="2:10" ht="15" hidden="1" customHeight="1">
      <c r="B104" s="55"/>
      <c r="C104" s="56"/>
      <c r="D104" s="56"/>
      <c r="E104" s="56" t="s">
        <v>42</v>
      </c>
      <c r="F104" s="58"/>
      <c r="G104" s="10">
        <v>83888859</v>
      </c>
      <c r="H104" s="11"/>
      <c r="I104" s="10">
        <v>111388848</v>
      </c>
      <c r="J104" s="11"/>
    </row>
    <row r="105" spans="2:10" ht="15" hidden="1" customHeight="1">
      <c r="B105" s="55"/>
      <c r="C105" s="56"/>
      <c r="D105" s="56"/>
      <c r="E105" s="56" t="s">
        <v>43</v>
      </c>
      <c r="F105" s="58"/>
      <c r="G105" s="10"/>
      <c r="H105" s="11"/>
      <c r="I105" s="10"/>
      <c r="J105" s="11"/>
    </row>
    <row r="106" spans="2:10" ht="15" customHeight="1">
      <c r="B106" s="14"/>
      <c r="C106" s="12"/>
      <c r="D106" s="12" t="s">
        <v>368</v>
      </c>
      <c r="E106" s="12"/>
      <c r="F106" s="49"/>
      <c r="G106" s="15">
        <v>75938</v>
      </c>
      <c r="H106" s="11"/>
      <c r="I106" s="15">
        <v>16462</v>
      </c>
      <c r="J106" s="11"/>
    </row>
    <row r="107" spans="2:10" ht="15" customHeight="1">
      <c r="B107" s="14"/>
      <c r="C107" s="12" t="s">
        <v>231</v>
      </c>
      <c r="D107" s="12"/>
      <c r="E107" s="12"/>
      <c r="F107" s="49"/>
      <c r="G107" s="10"/>
      <c r="H107" s="11">
        <v>20000000000</v>
      </c>
      <c r="I107" s="10"/>
      <c r="J107" s="11">
        <v>20000000000</v>
      </c>
    </row>
    <row r="108" spans="2:10" ht="15" customHeight="1">
      <c r="B108" s="14"/>
      <c r="C108" s="12" t="s">
        <v>232</v>
      </c>
      <c r="D108" s="12"/>
      <c r="E108" s="12"/>
      <c r="F108" s="49"/>
      <c r="G108" s="10"/>
      <c r="H108" s="11">
        <v>15000000000</v>
      </c>
      <c r="I108" s="10"/>
      <c r="J108" s="11">
        <v>6000000000</v>
      </c>
    </row>
    <row r="109" spans="2:10" ht="15" customHeight="1">
      <c r="B109" s="14"/>
      <c r="C109" s="12" t="s">
        <v>285</v>
      </c>
      <c r="D109" s="12"/>
      <c r="E109" s="12"/>
      <c r="F109" s="49"/>
      <c r="G109" s="10"/>
      <c r="H109" s="11">
        <v>100000000</v>
      </c>
      <c r="I109" s="10"/>
      <c r="J109" s="11">
        <v>100000000</v>
      </c>
    </row>
    <row r="110" spans="2:10" ht="15" customHeight="1">
      <c r="B110" s="14"/>
      <c r="C110" s="12" t="s">
        <v>233</v>
      </c>
      <c r="D110" s="12"/>
      <c r="E110" s="12"/>
      <c r="F110" s="49"/>
      <c r="G110" s="10" t="s">
        <v>0</v>
      </c>
      <c r="H110" s="11">
        <f>SUM(G111:G112)</f>
        <v>-12912188726</v>
      </c>
      <c r="I110" s="10" t="s">
        <v>0</v>
      </c>
      <c r="J110" s="11">
        <f>SUM(I111:I112)</f>
        <v>-12730267861</v>
      </c>
    </row>
    <row r="111" spans="2:10" ht="15" customHeight="1">
      <c r="B111" s="14"/>
      <c r="C111" s="12"/>
      <c r="D111" s="12" t="s">
        <v>286</v>
      </c>
      <c r="E111" s="12"/>
      <c r="F111" s="49"/>
      <c r="G111" s="10"/>
      <c r="H111" s="11"/>
      <c r="I111" s="10"/>
      <c r="J111" s="11"/>
    </row>
    <row r="112" spans="2:10" ht="15" customHeight="1">
      <c r="B112" s="14"/>
      <c r="C112" s="12"/>
      <c r="D112" s="12" t="s">
        <v>287</v>
      </c>
      <c r="E112" s="12"/>
      <c r="F112" s="49"/>
      <c r="G112" s="10">
        <v>-12912188726</v>
      </c>
      <c r="H112" s="11"/>
      <c r="I112" s="10">
        <v>-12730267861</v>
      </c>
      <c r="J112" s="11"/>
    </row>
    <row r="113" spans="1:10" ht="15" customHeight="1">
      <c r="B113" s="14" t="s">
        <v>366</v>
      </c>
      <c r="C113" s="12"/>
      <c r="D113" s="12"/>
      <c r="E113" s="12"/>
      <c r="F113" s="49"/>
      <c r="G113" s="10" t="s">
        <v>0</v>
      </c>
      <c r="H113" s="11">
        <f>SUM(H114,H132,H150,H152,H155,H158)</f>
        <v>1038939461769</v>
      </c>
      <c r="I113" s="10" t="s">
        <v>0</v>
      </c>
      <c r="J113" s="11">
        <f>SUM(J114,J132,J150,J152,J155,J158)</f>
        <v>435514955059</v>
      </c>
    </row>
    <row r="114" spans="1:10" ht="15" customHeight="1">
      <c r="B114" s="14"/>
      <c r="C114" s="12" t="s">
        <v>241</v>
      </c>
      <c r="D114" s="12"/>
      <c r="E114" s="12"/>
      <c r="F114" s="49"/>
      <c r="G114" s="10" t="s">
        <v>0</v>
      </c>
      <c r="H114" s="11">
        <f>SUM(G115,G122,G127,G130,G131)</f>
        <v>1030098329001</v>
      </c>
      <c r="I114" s="10" t="s">
        <v>0</v>
      </c>
      <c r="J114" s="11">
        <f>SUM(I115,I122,I127,I130,I131)</f>
        <v>427876967483</v>
      </c>
    </row>
    <row r="115" spans="1:10" ht="15" customHeight="1">
      <c r="B115" s="14"/>
      <c r="C115" s="12"/>
      <c r="D115" s="12" t="s">
        <v>293</v>
      </c>
      <c r="E115" s="12"/>
      <c r="F115" s="49"/>
      <c r="G115" s="10">
        <f>SUM(G116:G118)+G121</f>
        <v>710709308018</v>
      </c>
      <c r="H115" s="11" t="s">
        <v>0</v>
      </c>
      <c r="I115" s="10">
        <f>SUM(I116:I118)+I121</f>
        <v>106030971657</v>
      </c>
      <c r="J115" s="11" t="s">
        <v>0</v>
      </c>
    </row>
    <row r="116" spans="1:10" ht="15" hidden="1" customHeight="1">
      <c r="B116" s="55"/>
      <c r="C116" s="56"/>
      <c r="D116" s="56"/>
      <c r="E116" s="56" t="s">
        <v>47</v>
      </c>
      <c r="F116" s="58"/>
      <c r="G116" s="10">
        <v>74900409030</v>
      </c>
      <c r="H116" s="11"/>
      <c r="I116" s="10">
        <v>100324291903</v>
      </c>
      <c r="J116" s="11"/>
    </row>
    <row r="117" spans="1:10" ht="15" hidden="1" customHeight="1">
      <c r="B117" s="55"/>
      <c r="C117" s="56"/>
      <c r="D117" s="56"/>
      <c r="E117" s="56" t="s">
        <v>48</v>
      </c>
      <c r="F117" s="58"/>
      <c r="G117" s="10">
        <v>628693275000</v>
      </c>
      <c r="H117" s="11"/>
      <c r="I117" s="10"/>
      <c r="J117" s="11"/>
    </row>
    <row r="118" spans="1:10" ht="15" hidden="1" customHeight="1">
      <c r="B118" s="55"/>
      <c r="C118" s="56"/>
      <c r="D118" s="56"/>
      <c r="E118" s="56" t="s">
        <v>49</v>
      </c>
      <c r="F118" s="58"/>
      <c r="G118" s="10">
        <f>SUM(G119:G120)</f>
        <v>7115513988</v>
      </c>
      <c r="H118" s="11" t="s">
        <v>0</v>
      </c>
      <c r="I118" s="10">
        <f>SUM(I119:I120)</f>
        <v>5701809754</v>
      </c>
      <c r="J118" s="11" t="s">
        <v>0</v>
      </c>
    </row>
    <row r="119" spans="1:10" ht="15" hidden="1" customHeight="1">
      <c r="B119" s="55"/>
      <c r="C119" s="56"/>
      <c r="D119" s="56"/>
      <c r="E119" s="56"/>
      <c r="F119" s="58" t="s">
        <v>50</v>
      </c>
      <c r="G119" s="10">
        <v>6978749600</v>
      </c>
      <c r="H119" s="11"/>
      <c r="I119" s="10">
        <v>5687008000</v>
      </c>
      <c r="J119" s="11"/>
    </row>
    <row r="120" spans="1:10" ht="15" hidden="1" customHeight="1">
      <c r="A120" s="38"/>
      <c r="B120" s="55"/>
      <c r="C120" s="56"/>
      <c r="D120" s="56"/>
      <c r="E120" s="56"/>
      <c r="F120" s="58" t="s">
        <v>51</v>
      </c>
      <c r="G120" s="10">
        <v>136764388</v>
      </c>
      <c r="H120" s="11"/>
      <c r="I120" s="10">
        <v>14801754</v>
      </c>
      <c r="J120" s="11"/>
    </row>
    <row r="121" spans="1:10" ht="15" hidden="1" customHeight="1">
      <c r="A121" s="38"/>
      <c r="B121" s="55"/>
      <c r="C121" s="56"/>
      <c r="D121" s="56"/>
      <c r="E121" s="56" t="s">
        <v>327</v>
      </c>
      <c r="F121" s="58"/>
      <c r="G121" s="10">
        <v>110000</v>
      </c>
      <c r="H121" s="11"/>
      <c r="I121" s="10">
        <v>4870000</v>
      </c>
      <c r="J121" s="11"/>
    </row>
    <row r="122" spans="1:10" ht="15" customHeight="1">
      <c r="B122" s="14"/>
      <c r="C122" s="12"/>
      <c r="D122" s="12" t="s">
        <v>242</v>
      </c>
      <c r="E122" s="12"/>
      <c r="F122" s="49"/>
      <c r="G122" s="10">
        <f>SUM(G123:G124)</f>
        <v>1621883532</v>
      </c>
      <c r="H122" s="11" t="s">
        <v>0</v>
      </c>
      <c r="I122" s="10">
        <f>SUM(I123:I124)</f>
        <v>2169597895</v>
      </c>
      <c r="J122" s="11" t="s">
        <v>0</v>
      </c>
    </row>
    <row r="123" spans="1:10" ht="15" hidden="1" customHeight="1">
      <c r="B123" s="55"/>
      <c r="C123" s="56"/>
      <c r="D123" s="56"/>
      <c r="E123" s="56" t="s">
        <v>47</v>
      </c>
      <c r="F123" s="58"/>
      <c r="G123" s="10">
        <v>1596531744</v>
      </c>
      <c r="H123" s="11"/>
      <c r="I123" s="10">
        <v>2157732261</v>
      </c>
      <c r="J123" s="11"/>
    </row>
    <row r="124" spans="1:10" ht="15" hidden="1" customHeight="1">
      <c r="B124" s="55"/>
      <c r="C124" s="56"/>
      <c r="D124" s="56"/>
      <c r="E124" s="56" t="s">
        <v>52</v>
      </c>
      <c r="F124" s="58"/>
      <c r="G124" s="10">
        <f>SUM(G125:G126)</f>
        <v>25351788</v>
      </c>
      <c r="H124" s="11" t="s">
        <v>0</v>
      </c>
      <c r="I124" s="10">
        <f>SUM(I125:I126)</f>
        <v>11865634</v>
      </c>
      <c r="J124" s="11" t="s">
        <v>0</v>
      </c>
    </row>
    <row r="125" spans="1:10" ht="15" hidden="1" customHeight="1">
      <c r="B125" s="55"/>
      <c r="C125" s="56"/>
      <c r="D125" s="56"/>
      <c r="E125" s="56"/>
      <c r="F125" s="58" t="s">
        <v>53</v>
      </c>
      <c r="G125" s="10">
        <v>22598048</v>
      </c>
      <c r="H125" s="11"/>
      <c r="I125" s="10">
        <v>9419398</v>
      </c>
      <c r="J125" s="11"/>
    </row>
    <row r="126" spans="1:10" ht="15" hidden="1" customHeight="1">
      <c r="B126" s="55"/>
      <c r="C126" s="56"/>
      <c r="D126" s="56"/>
      <c r="E126" s="56"/>
      <c r="F126" s="58" t="s">
        <v>54</v>
      </c>
      <c r="G126" s="10">
        <v>2753740</v>
      </c>
      <c r="H126" s="11"/>
      <c r="I126" s="10">
        <v>2446236</v>
      </c>
      <c r="J126" s="11"/>
    </row>
    <row r="127" spans="1:10" ht="15" customHeight="1">
      <c r="B127" s="14"/>
      <c r="C127" s="12"/>
      <c r="D127" s="12" t="s">
        <v>294</v>
      </c>
      <c r="E127" s="12"/>
      <c r="F127" s="49"/>
      <c r="G127" s="15">
        <f>SUM(G128:G129)</f>
        <v>316305077392</v>
      </c>
      <c r="H127" s="11"/>
      <c r="I127" s="15">
        <f>SUM(I128:I129)</f>
        <v>318585699059</v>
      </c>
      <c r="J127" s="11"/>
    </row>
    <row r="128" spans="1:10" ht="15" hidden="1" customHeight="1">
      <c r="B128" s="55"/>
      <c r="C128" s="56"/>
      <c r="D128" s="56"/>
      <c r="E128" s="56" t="s">
        <v>112</v>
      </c>
      <c r="F128" s="58"/>
      <c r="G128" s="10">
        <v>303067493985</v>
      </c>
      <c r="H128" s="11"/>
      <c r="I128" s="10">
        <v>302114733006</v>
      </c>
      <c r="J128" s="11"/>
    </row>
    <row r="129" spans="2:10" ht="15" hidden="1" customHeight="1">
      <c r="B129" s="55"/>
      <c r="C129" s="56"/>
      <c r="D129" s="56"/>
      <c r="E129" s="56" t="s">
        <v>113</v>
      </c>
      <c r="F129" s="58"/>
      <c r="G129" s="10">
        <v>13237583407</v>
      </c>
      <c r="H129" s="11"/>
      <c r="I129" s="10">
        <v>16470966053</v>
      </c>
      <c r="J129" s="11"/>
    </row>
    <row r="130" spans="2:10" ht="15" customHeight="1">
      <c r="B130" s="14"/>
      <c r="C130" s="12"/>
      <c r="D130" s="12" t="s">
        <v>243</v>
      </c>
      <c r="E130" s="12"/>
      <c r="F130" s="49"/>
      <c r="G130" s="10">
        <v>1462060059</v>
      </c>
      <c r="H130" s="11"/>
      <c r="I130" s="10">
        <v>1090698872</v>
      </c>
      <c r="J130" s="11"/>
    </row>
    <row r="131" spans="2:10" ht="15" customHeight="1">
      <c r="B131" s="14"/>
      <c r="C131" s="12"/>
      <c r="D131" s="12" t="s">
        <v>295</v>
      </c>
      <c r="E131" s="12"/>
      <c r="F131" s="49"/>
      <c r="G131" s="10"/>
      <c r="H131" s="11" t="s">
        <v>0</v>
      </c>
      <c r="I131" s="10"/>
      <c r="J131" s="11" t="s">
        <v>0</v>
      </c>
    </row>
    <row r="132" spans="2:10" ht="15" customHeight="1">
      <c r="B132" s="14"/>
      <c r="C132" s="12" t="s">
        <v>244</v>
      </c>
      <c r="D132" s="12"/>
      <c r="E132" s="12"/>
      <c r="F132" s="49"/>
      <c r="G132" s="10" t="s">
        <v>0</v>
      </c>
      <c r="H132" s="11">
        <f>SUM(G133,G138,G148,G149)</f>
        <v>6811571192</v>
      </c>
      <c r="I132" s="10" t="s">
        <v>0</v>
      </c>
      <c r="J132" s="11">
        <f>SUM(I133,I138,I148,I149)</f>
        <v>5756870588</v>
      </c>
    </row>
    <row r="133" spans="2:10" ht="15" customHeight="1">
      <c r="B133" s="14"/>
      <c r="C133" s="12"/>
      <c r="D133" s="12" t="s">
        <v>347</v>
      </c>
      <c r="E133" s="12"/>
      <c r="F133" s="49"/>
      <c r="G133" s="10">
        <f>SUM(G134:G137)</f>
        <v>620437191</v>
      </c>
      <c r="H133" s="11" t="s">
        <v>0</v>
      </c>
      <c r="I133" s="10">
        <f>SUM(I134:I137)</f>
        <v>609561355</v>
      </c>
      <c r="J133" s="11" t="s">
        <v>0</v>
      </c>
    </row>
    <row r="134" spans="2:10" ht="15" hidden="1" customHeight="1">
      <c r="B134" s="55"/>
      <c r="C134" s="56"/>
      <c r="D134" s="56"/>
      <c r="E134" s="56" t="s">
        <v>55</v>
      </c>
      <c r="F134" s="58"/>
      <c r="G134" s="10">
        <v>577457717</v>
      </c>
      <c r="H134" s="11"/>
      <c r="I134" s="10">
        <v>564845020</v>
      </c>
      <c r="J134" s="11"/>
    </row>
    <row r="135" spans="2:10" ht="15" hidden="1" customHeight="1">
      <c r="B135" s="55"/>
      <c r="C135" s="56"/>
      <c r="D135" s="56"/>
      <c r="E135" s="56" t="s">
        <v>56</v>
      </c>
      <c r="F135" s="58"/>
      <c r="G135" s="10"/>
      <c r="H135" s="11"/>
      <c r="I135" s="10"/>
      <c r="J135" s="11"/>
    </row>
    <row r="136" spans="2:10" ht="15" hidden="1" customHeight="1">
      <c r="B136" s="55"/>
      <c r="C136" s="56"/>
      <c r="D136" s="56"/>
      <c r="E136" s="56" t="s">
        <v>57</v>
      </c>
      <c r="F136" s="58"/>
      <c r="G136" s="10">
        <v>14113780</v>
      </c>
      <c r="H136" s="11"/>
      <c r="I136" s="10">
        <v>11284440</v>
      </c>
      <c r="J136" s="11"/>
    </row>
    <row r="137" spans="2:10" ht="15" hidden="1" customHeight="1">
      <c r="B137" s="55"/>
      <c r="C137" s="56"/>
      <c r="D137" s="56"/>
      <c r="E137" s="56" t="s">
        <v>326</v>
      </c>
      <c r="F137" s="58"/>
      <c r="G137" s="10">
        <v>28865694</v>
      </c>
      <c r="H137" s="11"/>
      <c r="I137" s="10">
        <v>33431895</v>
      </c>
      <c r="J137" s="11"/>
    </row>
    <row r="138" spans="2:10" ht="15" customHeight="1">
      <c r="B138" s="14"/>
      <c r="C138" s="12"/>
      <c r="D138" s="12" t="s">
        <v>296</v>
      </c>
      <c r="E138" s="12"/>
      <c r="F138" s="49"/>
      <c r="G138" s="10">
        <f>SUM(G139:G143)</f>
        <v>4455833936</v>
      </c>
      <c r="H138" s="11" t="s">
        <v>0</v>
      </c>
      <c r="I138" s="10">
        <f>SUM(I139:I143)+I147</f>
        <v>4574910063</v>
      </c>
      <c r="J138" s="11" t="s">
        <v>0</v>
      </c>
    </row>
    <row r="139" spans="2:10" ht="15" hidden="1" customHeight="1">
      <c r="B139" s="55"/>
      <c r="C139" s="56"/>
      <c r="D139" s="56"/>
      <c r="E139" s="56" t="s">
        <v>58</v>
      </c>
      <c r="F139" s="58"/>
      <c r="G139" s="10">
        <v>1113485381</v>
      </c>
      <c r="H139" s="11"/>
      <c r="I139" s="10">
        <v>1142445154</v>
      </c>
      <c r="J139" s="11"/>
    </row>
    <row r="140" spans="2:10" ht="15" hidden="1" customHeight="1">
      <c r="B140" s="55"/>
      <c r="C140" s="56"/>
      <c r="D140" s="56"/>
      <c r="E140" s="56" t="s">
        <v>59</v>
      </c>
      <c r="F140" s="58"/>
      <c r="G140" s="10">
        <v>2716019059</v>
      </c>
      <c r="H140" s="11"/>
      <c r="I140" s="10">
        <v>2659526644</v>
      </c>
      <c r="J140" s="11"/>
    </row>
    <row r="141" spans="2:10" ht="15" hidden="1" customHeight="1">
      <c r="B141" s="55"/>
      <c r="C141" s="56"/>
      <c r="D141" s="56"/>
      <c r="E141" s="56" t="s">
        <v>418</v>
      </c>
      <c r="F141" s="58"/>
      <c r="G141" s="10">
        <v>129048761</v>
      </c>
      <c r="H141" s="11"/>
      <c r="I141" s="10">
        <v>211050955</v>
      </c>
      <c r="J141" s="11"/>
    </row>
    <row r="142" spans="2:10" ht="15" hidden="1" customHeight="1">
      <c r="B142" s="55"/>
      <c r="C142" s="56"/>
      <c r="D142" s="56"/>
      <c r="E142" s="56" t="s">
        <v>419</v>
      </c>
      <c r="F142" s="58"/>
      <c r="G142" s="10">
        <v>19534246</v>
      </c>
      <c r="H142" s="11"/>
      <c r="I142" s="10">
        <v>44030138</v>
      </c>
      <c r="J142" s="11"/>
    </row>
    <row r="143" spans="2:10" ht="15" hidden="1" customHeight="1">
      <c r="B143" s="55"/>
      <c r="C143" s="56"/>
      <c r="D143" s="56"/>
      <c r="E143" s="56" t="s">
        <v>420</v>
      </c>
      <c r="F143" s="58"/>
      <c r="G143" s="10">
        <f>SUM(G144:G146)</f>
        <v>477746489</v>
      </c>
      <c r="H143" s="11"/>
      <c r="I143" s="10">
        <f>SUM(I144:I146)</f>
        <v>498131145</v>
      </c>
      <c r="J143" s="11"/>
    </row>
    <row r="144" spans="2:10" ht="15" hidden="1" customHeight="1">
      <c r="B144" s="55"/>
      <c r="C144" s="56"/>
      <c r="D144" s="56"/>
      <c r="E144" s="56"/>
      <c r="F144" s="58" t="s">
        <v>60</v>
      </c>
      <c r="G144" s="10">
        <v>477678066</v>
      </c>
      <c r="H144" s="11"/>
      <c r="I144" s="10">
        <v>497647043</v>
      </c>
      <c r="J144" s="11"/>
    </row>
    <row r="145" spans="1:10" ht="15" hidden="1" customHeight="1">
      <c r="A145" s="34"/>
      <c r="B145" s="55"/>
      <c r="C145" s="56"/>
      <c r="D145" s="56"/>
      <c r="E145" s="56"/>
      <c r="F145" s="58" t="s">
        <v>61</v>
      </c>
      <c r="G145" s="10">
        <v>68423</v>
      </c>
      <c r="H145" s="11"/>
      <c r="I145" s="10">
        <v>484102</v>
      </c>
      <c r="J145" s="11"/>
    </row>
    <row r="146" spans="1:10" ht="15" hidden="1" customHeight="1">
      <c r="B146" s="55"/>
      <c r="C146" s="56"/>
      <c r="D146" s="56"/>
      <c r="E146" s="56"/>
      <c r="F146" s="58" t="s">
        <v>1</v>
      </c>
      <c r="G146" s="10"/>
      <c r="H146" s="11"/>
      <c r="I146" s="10"/>
      <c r="J146" s="11"/>
    </row>
    <row r="147" spans="1:10" ht="15" hidden="1" customHeight="1">
      <c r="B147" s="55"/>
      <c r="C147" s="56"/>
      <c r="D147" s="56"/>
      <c r="E147" s="56" t="s">
        <v>421</v>
      </c>
      <c r="F147" s="58"/>
      <c r="G147" s="10"/>
      <c r="H147" s="11"/>
      <c r="I147" s="10">
        <v>19726027</v>
      </c>
      <c r="J147" s="11"/>
    </row>
    <row r="148" spans="1:10" ht="15" customHeight="1">
      <c r="B148" s="14"/>
      <c r="C148" s="12"/>
      <c r="D148" s="12" t="s">
        <v>297</v>
      </c>
      <c r="E148" s="12"/>
      <c r="F148" s="49"/>
      <c r="G148" s="10">
        <v>913772088</v>
      </c>
      <c r="H148" s="11"/>
      <c r="I148" s="10"/>
      <c r="J148" s="11"/>
    </row>
    <row r="149" spans="1:10" ht="15" customHeight="1">
      <c r="B149" s="14"/>
      <c r="C149" s="12"/>
      <c r="D149" s="12" t="s">
        <v>298</v>
      </c>
      <c r="E149" s="12"/>
      <c r="F149" s="49"/>
      <c r="G149" s="10">
        <v>821527977</v>
      </c>
      <c r="H149" s="11"/>
      <c r="I149" s="10">
        <v>572399170</v>
      </c>
      <c r="J149" s="11"/>
    </row>
    <row r="150" spans="1:10" ht="15" customHeight="1">
      <c r="B150" s="14"/>
      <c r="C150" s="12" t="s">
        <v>355</v>
      </c>
      <c r="D150" s="12"/>
      <c r="E150" s="12"/>
      <c r="F150" s="49"/>
      <c r="G150" s="10" t="s">
        <v>0</v>
      </c>
      <c r="H150" s="11">
        <f>SUM(G151:G151)</f>
        <v>2294031962</v>
      </c>
      <c r="I150" s="10" t="s">
        <v>0</v>
      </c>
      <c r="J150" s="11">
        <f>SUM(I151:I151)</f>
        <v>2224532351</v>
      </c>
    </row>
    <row r="151" spans="1:10" ht="15" customHeight="1">
      <c r="B151" s="14"/>
      <c r="C151" s="12"/>
      <c r="D151" s="12" t="s">
        <v>247</v>
      </c>
      <c r="E151" s="12"/>
      <c r="F151" s="49"/>
      <c r="G151" s="10">
        <v>2294031962</v>
      </c>
      <c r="H151" s="11"/>
      <c r="I151" s="10">
        <v>2224532351</v>
      </c>
      <c r="J151" s="11"/>
    </row>
    <row r="152" spans="1:10" ht="15" customHeight="1">
      <c r="B152" s="14"/>
      <c r="C152" s="12" t="s">
        <v>356</v>
      </c>
      <c r="D152" s="12"/>
      <c r="E152" s="12"/>
      <c r="F152" s="49"/>
      <c r="G152" s="10" t="s">
        <v>0</v>
      </c>
      <c r="H152" s="11">
        <f>SUM(G153:G154)</f>
        <v>74240437</v>
      </c>
      <c r="I152" s="10" t="s">
        <v>0</v>
      </c>
      <c r="J152" s="11">
        <f>SUM(I153:I154)</f>
        <v>44785100</v>
      </c>
    </row>
    <row r="153" spans="1:10" ht="15" customHeight="1">
      <c r="B153" s="14"/>
      <c r="C153" s="12"/>
      <c r="D153" s="12" t="s">
        <v>369</v>
      </c>
      <c r="E153" s="12"/>
      <c r="F153" s="49"/>
      <c r="G153" s="10">
        <v>36100000</v>
      </c>
      <c r="H153" s="11"/>
      <c r="I153" s="10">
        <v>44785100</v>
      </c>
      <c r="J153" s="11"/>
    </row>
    <row r="154" spans="1:10" ht="15" customHeight="1">
      <c r="B154" s="14"/>
      <c r="C154" s="12"/>
      <c r="D154" s="12" t="s">
        <v>370</v>
      </c>
      <c r="E154" s="12"/>
      <c r="F154" s="49"/>
      <c r="G154" s="15">
        <v>38140437</v>
      </c>
      <c r="H154" s="11"/>
      <c r="I154" s="15"/>
      <c r="J154" s="11"/>
    </row>
    <row r="155" spans="1:10" ht="15" customHeight="1">
      <c r="B155" s="14"/>
      <c r="C155" s="12" t="s">
        <v>357</v>
      </c>
      <c r="D155" s="12"/>
      <c r="E155" s="12"/>
      <c r="F155" s="49"/>
      <c r="G155" s="10" t="s">
        <v>0</v>
      </c>
      <c r="H155" s="11">
        <f>SUM(G156:G157)</f>
        <v>-302243155</v>
      </c>
      <c r="I155" s="10" t="s">
        <v>0</v>
      </c>
      <c r="J155" s="11">
        <f>SUM(I156:I157)</f>
        <v>-366433351</v>
      </c>
    </row>
    <row r="156" spans="1:10" ht="15" customHeight="1">
      <c r="B156" s="14"/>
      <c r="C156" s="12"/>
      <c r="D156" s="12" t="s">
        <v>301</v>
      </c>
      <c r="E156" s="12"/>
      <c r="F156" s="49"/>
      <c r="G156" s="10">
        <v>-255720427</v>
      </c>
      <c r="H156" s="11"/>
      <c r="I156" s="10">
        <v>-301010623</v>
      </c>
      <c r="J156" s="11"/>
    </row>
    <row r="157" spans="1:10" ht="15" customHeight="1">
      <c r="B157" s="14"/>
      <c r="C157" s="12"/>
      <c r="D157" s="12" t="s">
        <v>302</v>
      </c>
      <c r="E157" s="12"/>
      <c r="F157" s="49"/>
      <c r="G157" s="10">
        <v>-46522728</v>
      </c>
      <c r="H157" s="11"/>
      <c r="I157" s="10">
        <v>-65422728</v>
      </c>
      <c r="J157" s="11"/>
    </row>
    <row r="158" spans="1:10" ht="15" customHeight="1">
      <c r="B158" s="14"/>
      <c r="C158" s="12" t="s">
        <v>358</v>
      </c>
      <c r="D158" s="12"/>
      <c r="E158" s="12"/>
      <c r="F158" s="49"/>
      <c r="G158" s="10"/>
      <c r="H158" s="11">
        <v>-36467668</v>
      </c>
      <c r="I158" s="10"/>
      <c r="J158" s="11">
        <v>-21767112</v>
      </c>
    </row>
    <row r="159" spans="1:10" ht="15" customHeight="1">
      <c r="B159" s="14" t="s">
        <v>349</v>
      </c>
      <c r="C159" s="12"/>
      <c r="D159" s="12"/>
      <c r="E159" s="12"/>
      <c r="F159" s="49"/>
      <c r="G159" s="10" t="s">
        <v>0</v>
      </c>
      <c r="H159" s="11">
        <f>SUM(G160)</f>
        <v>4936993635</v>
      </c>
      <c r="I159" s="10" t="s">
        <v>0</v>
      </c>
      <c r="J159" s="11">
        <f>SUM(I160)</f>
        <v>5473779385</v>
      </c>
    </row>
    <row r="160" spans="1:10" ht="15" customHeight="1">
      <c r="B160" s="14"/>
      <c r="C160" s="12" t="s">
        <v>234</v>
      </c>
      <c r="D160" s="12"/>
      <c r="E160" s="12"/>
      <c r="F160" s="49"/>
      <c r="G160" s="10">
        <f>SUM(G161:G165)</f>
        <v>4936993635</v>
      </c>
      <c r="H160" s="11" t="s">
        <v>0</v>
      </c>
      <c r="I160" s="10">
        <f>SUM(I161:I165)</f>
        <v>5473779385</v>
      </c>
      <c r="J160" s="11" t="s">
        <v>0</v>
      </c>
    </row>
    <row r="161" spans="2:10" ht="15" customHeight="1">
      <c r="B161" s="14"/>
      <c r="C161" s="12"/>
      <c r="D161" s="12" t="s">
        <v>288</v>
      </c>
      <c r="E161" s="12"/>
      <c r="F161" s="49"/>
      <c r="G161" s="10">
        <v>801340429</v>
      </c>
      <c r="H161" s="11"/>
      <c r="I161" s="10">
        <v>802203529</v>
      </c>
      <c r="J161" s="11"/>
    </row>
    <row r="162" spans="2:10" ht="15" customHeight="1">
      <c r="B162" s="14"/>
      <c r="C162" s="12"/>
      <c r="D162" s="12" t="s">
        <v>289</v>
      </c>
      <c r="E162" s="12"/>
      <c r="F162" s="49"/>
      <c r="G162" s="10">
        <v>22591675696</v>
      </c>
      <c r="H162" s="11"/>
      <c r="I162" s="10">
        <v>23535730996</v>
      </c>
      <c r="J162" s="11"/>
    </row>
    <row r="163" spans="2:10" ht="15" customHeight="1">
      <c r="B163" s="14"/>
      <c r="C163" s="12"/>
      <c r="D163" s="12" t="s">
        <v>235</v>
      </c>
      <c r="E163" s="12"/>
      <c r="F163" s="49"/>
      <c r="G163" s="10"/>
      <c r="H163" s="11"/>
      <c r="I163" s="10"/>
      <c r="J163" s="11"/>
    </row>
    <row r="164" spans="2:10" ht="15" customHeight="1">
      <c r="B164" s="14"/>
      <c r="C164" s="12"/>
      <c r="D164" s="12" t="s">
        <v>290</v>
      </c>
      <c r="E164" s="12"/>
      <c r="F164" s="49"/>
      <c r="G164" s="10"/>
      <c r="H164" s="11"/>
      <c r="I164" s="10"/>
      <c r="J164" s="11"/>
    </row>
    <row r="165" spans="2:10" ht="15" customHeight="1">
      <c r="B165" s="14"/>
      <c r="C165" s="12"/>
      <c r="D165" s="12" t="s">
        <v>291</v>
      </c>
      <c r="E165" s="12"/>
      <c r="F165" s="49"/>
      <c r="G165" s="10">
        <f>SUM(G166:G168)</f>
        <v>-18456022490</v>
      </c>
      <c r="H165" s="11"/>
      <c r="I165" s="10">
        <f>SUM(I166:I168)</f>
        <v>-18864155140</v>
      </c>
      <c r="J165" s="11"/>
    </row>
    <row r="166" spans="2:10" ht="15" hidden="1" customHeight="1">
      <c r="B166" s="55"/>
      <c r="C166" s="56"/>
      <c r="D166" s="56"/>
      <c r="E166" s="56" t="s">
        <v>44</v>
      </c>
      <c r="F166" s="58"/>
      <c r="G166" s="10">
        <v>-355822973</v>
      </c>
      <c r="H166" s="11"/>
      <c r="I166" s="10">
        <v>-387399441</v>
      </c>
      <c r="J166" s="11"/>
    </row>
    <row r="167" spans="2:10" ht="15" hidden="1" customHeight="1">
      <c r="B167" s="55"/>
      <c r="C167" s="56"/>
      <c r="D167" s="56"/>
      <c r="E167" s="56" t="s">
        <v>45</v>
      </c>
      <c r="F167" s="58"/>
      <c r="G167" s="10">
        <v>-18100199517</v>
      </c>
      <c r="H167" s="11"/>
      <c r="I167" s="10">
        <v>-18476755699</v>
      </c>
      <c r="J167" s="11"/>
    </row>
    <row r="168" spans="2:10" ht="15" hidden="1" customHeight="1">
      <c r="B168" s="55"/>
      <c r="C168" s="56"/>
      <c r="D168" s="56"/>
      <c r="E168" s="56" t="s">
        <v>46</v>
      </c>
      <c r="F168" s="58"/>
      <c r="G168" s="10"/>
      <c r="H168" s="11"/>
      <c r="I168" s="10"/>
      <c r="J168" s="11"/>
    </row>
    <row r="169" spans="2:10" ht="15" customHeight="1">
      <c r="B169" s="14" t="s">
        <v>389</v>
      </c>
      <c r="C169" s="12"/>
      <c r="D169" s="12"/>
      <c r="E169" s="12"/>
      <c r="F169" s="49"/>
      <c r="G169" s="10" t="s">
        <v>0</v>
      </c>
      <c r="H169" s="11">
        <f>SUM(H170)</f>
        <v>17947690790</v>
      </c>
      <c r="I169" s="10" t="s">
        <v>0</v>
      </c>
      <c r="J169" s="11">
        <f>SUM(J170)</f>
        <v>19301839623</v>
      </c>
    </row>
    <row r="170" spans="2:10" ht="15" customHeight="1">
      <c r="B170" s="14"/>
      <c r="C170" s="12" t="s">
        <v>292</v>
      </c>
      <c r="D170" s="12"/>
      <c r="E170" s="12"/>
      <c r="F170" s="49"/>
      <c r="G170" s="10" t="s">
        <v>0</v>
      </c>
      <c r="H170" s="11">
        <f>SUM(G171:G175)</f>
        <v>17947690790</v>
      </c>
      <c r="I170" s="10" t="s">
        <v>0</v>
      </c>
      <c r="J170" s="11">
        <f>SUM(I171:I175)</f>
        <v>19301839623</v>
      </c>
    </row>
    <row r="171" spans="2:10" ht="15" customHeight="1">
      <c r="B171" s="14"/>
      <c r="C171" s="12"/>
      <c r="D171" s="12" t="s">
        <v>236</v>
      </c>
      <c r="E171" s="12"/>
      <c r="F171" s="49"/>
      <c r="G171" s="10">
        <v>4131117790</v>
      </c>
      <c r="H171" s="11"/>
      <c r="I171" s="10">
        <v>4138867790</v>
      </c>
      <c r="J171" s="11"/>
    </row>
    <row r="172" spans="2:10" ht="15" customHeight="1">
      <c r="B172" s="14"/>
      <c r="C172" s="12"/>
      <c r="D172" s="12" t="s">
        <v>237</v>
      </c>
      <c r="E172" s="12"/>
      <c r="F172" s="49"/>
      <c r="G172" s="10">
        <v>418798220</v>
      </c>
      <c r="H172" s="11"/>
      <c r="I172" s="10">
        <v>418798220</v>
      </c>
      <c r="J172" s="11"/>
    </row>
    <row r="173" spans="2:10" ht="15" customHeight="1">
      <c r="B173" s="14"/>
      <c r="C173" s="12"/>
      <c r="D173" s="12" t="s">
        <v>238</v>
      </c>
      <c r="E173" s="12"/>
      <c r="F173" s="49"/>
      <c r="G173" s="10">
        <v>9741342488</v>
      </c>
      <c r="H173" s="11"/>
      <c r="I173" s="10">
        <v>11087741321</v>
      </c>
      <c r="J173" s="11"/>
    </row>
    <row r="174" spans="2:10" ht="15" customHeight="1">
      <c r="B174" s="14"/>
      <c r="C174" s="12"/>
      <c r="D174" s="12" t="s">
        <v>239</v>
      </c>
      <c r="E174" s="12"/>
      <c r="F174" s="49"/>
      <c r="G174" s="10">
        <v>11718000</v>
      </c>
      <c r="H174" s="11"/>
      <c r="I174" s="10">
        <v>11718000</v>
      </c>
      <c r="J174" s="11"/>
    </row>
    <row r="175" spans="2:10" ht="15" customHeight="1">
      <c r="B175" s="14"/>
      <c r="C175" s="12"/>
      <c r="D175" s="12" t="s">
        <v>240</v>
      </c>
      <c r="E175" s="12"/>
      <c r="F175" s="49"/>
      <c r="G175" s="10">
        <v>3644714292</v>
      </c>
      <c r="H175" s="11"/>
      <c r="I175" s="10">
        <v>3644714292</v>
      </c>
      <c r="J175" s="11"/>
    </row>
    <row r="176" spans="2:10" ht="15" customHeight="1">
      <c r="B176" s="14" t="s">
        <v>374</v>
      </c>
      <c r="C176" s="12"/>
      <c r="D176" s="12"/>
      <c r="E176" s="12"/>
      <c r="F176" s="49"/>
      <c r="G176" s="10"/>
      <c r="H176" s="11">
        <v>3406439297</v>
      </c>
      <c r="I176" s="10"/>
      <c r="J176" s="11">
        <v>4476335563</v>
      </c>
    </row>
    <row r="177" spans="1:10" ht="15" customHeight="1">
      <c r="A177" s="38"/>
      <c r="B177" s="14" t="s">
        <v>390</v>
      </c>
      <c r="C177" s="12"/>
      <c r="D177" s="12"/>
      <c r="E177" s="12"/>
      <c r="F177" s="49"/>
      <c r="G177" s="10" t="s">
        <v>0</v>
      </c>
      <c r="H177" s="11">
        <v>171107</v>
      </c>
      <c r="I177" s="10" t="s">
        <v>0</v>
      </c>
      <c r="J177" s="11"/>
    </row>
    <row r="178" spans="1:10" ht="15" customHeight="1">
      <c r="B178" s="14" t="s">
        <v>391</v>
      </c>
      <c r="C178" s="12"/>
      <c r="D178" s="12"/>
      <c r="E178" s="12"/>
      <c r="F178" s="49"/>
      <c r="G178" s="10" t="s">
        <v>0</v>
      </c>
      <c r="H178" s="11">
        <f>SUM(H179,H182,H187,H190)</f>
        <v>4540904645</v>
      </c>
      <c r="I178" s="10" t="s">
        <v>0</v>
      </c>
      <c r="J178" s="11">
        <f>SUM(J179,J182,J187,J190)</f>
        <v>2081083480</v>
      </c>
    </row>
    <row r="179" spans="1:10" ht="15" customHeight="1">
      <c r="B179" s="14"/>
      <c r="C179" s="12" t="s">
        <v>359</v>
      </c>
      <c r="D179" s="12"/>
      <c r="E179" s="12"/>
      <c r="F179" s="49"/>
      <c r="G179" s="10" t="s">
        <v>0</v>
      </c>
      <c r="H179" s="11">
        <f>SUM(G180:G181)</f>
        <v>2521322195</v>
      </c>
      <c r="I179" s="10" t="s">
        <v>0</v>
      </c>
      <c r="J179" s="11">
        <f>SUM(I180:I181)</f>
        <v>1359312892</v>
      </c>
    </row>
    <row r="180" spans="1:10" ht="15" customHeight="1">
      <c r="B180" s="14"/>
      <c r="C180" s="12"/>
      <c r="D180" s="12" t="s">
        <v>245</v>
      </c>
      <c r="E180" s="12"/>
      <c r="F180" s="49"/>
      <c r="G180" s="10">
        <v>2337732282</v>
      </c>
      <c r="H180" s="11"/>
      <c r="I180" s="10">
        <v>1156798316</v>
      </c>
      <c r="J180" s="11"/>
    </row>
    <row r="181" spans="1:10" ht="15" customHeight="1">
      <c r="B181" s="14"/>
      <c r="C181" s="12"/>
      <c r="D181" s="12" t="s">
        <v>299</v>
      </c>
      <c r="E181" s="12"/>
      <c r="F181" s="49"/>
      <c r="G181" s="10">
        <v>183589913</v>
      </c>
      <c r="H181" s="11"/>
      <c r="I181" s="10">
        <v>202514576</v>
      </c>
      <c r="J181" s="11"/>
    </row>
    <row r="182" spans="1:10" ht="15" customHeight="1">
      <c r="B182" s="14"/>
      <c r="C182" s="12" t="s">
        <v>360</v>
      </c>
      <c r="D182" s="12"/>
      <c r="E182" s="12"/>
      <c r="F182" s="49"/>
      <c r="G182" s="10" t="s">
        <v>0</v>
      </c>
      <c r="H182" s="11">
        <f>SUM(G183:G186)</f>
        <v>2015090450</v>
      </c>
      <c r="I182" s="10" t="s">
        <v>0</v>
      </c>
      <c r="J182" s="11">
        <f>SUM(I183:I186)</f>
        <v>717278588</v>
      </c>
    </row>
    <row r="183" spans="1:10" ht="15" customHeight="1">
      <c r="B183" s="14"/>
      <c r="C183" s="12"/>
      <c r="D183" s="12" t="s">
        <v>300</v>
      </c>
      <c r="E183" s="12"/>
      <c r="F183" s="49"/>
      <c r="G183" s="10">
        <v>1219281641</v>
      </c>
      <c r="H183" s="11"/>
      <c r="I183" s="10">
        <v>335364385</v>
      </c>
      <c r="J183" s="11"/>
    </row>
    <row r="184" spans="1:10" ht="15" customHeight="1">
      <c r="B184" s="14"/>
      <c r="C184" s="12"/>
      <c r="D184" s="12" t="s">
        <v>246</v>
      </c>
      <c r="E184" s="12"/>
      <c r="F184" s="49"/>
      <c r="G184" s="10">
        <v>323042309</v>
      </c>
      <c r="H184" s="11"/>
      <c r="I184" s="10">
        <v>114464332</v>
      </c>
      <c r="J184" s="11"/>
    </row>
    <row r="185" spans="1:10" ht="15" customHeight="1">
      <c r="B185" s="14"/>
      <c r="C185" s="12"/>
      <c r="D185" s="12" t="s">
        <v>348</v>
      </c>
      <c r="E185" s="12"/>
      <c r="F185" s="49"/>
      <c r="G185" s="10"/>
      <c r="H185" s="11"/>
      <c r="I185" s="10"/>
      <c r="J185" s="11"/>
    </row>
    <row r="186" spans="1:10" ht="15" customHeight="1">
      <c r="B186" s="14"/>
      <c r="C186" s="12"/>
      <c r="D186" s="12" t="s">
        <v>346</v>
      </c>
      <c r="E186" s="12"/>
      <c r="F186" s="49"/>
      <c r="G186" s="10">
        <v>472766500</v>
      </c>
      <c r="H186" s="11"/>
      <c r="I186" s="10">
        <v>267449871</v>
      </c>
      <c r="J186" s="11"/>
    </row>
    <row r="187" spans="1:10" ht="15" customHeight="1">
      <c r="B187" s="14"/>
      <c r="C187" s="12" t="s">
        <v>355</v>
      </c>
      <c r="D187" s="12"/>
      <c r="E187" s="12"/>
      <c r="F187" s="49"/>
      <c r="G187" s="10" t="s">
        <v>0</v>
      </c>
      <c r="H187" s="11">
        <f>SUM(G188:G189)</f>
        <v>4492000</v>
      </c>
      <c r="I187" s="10" t="s">
        <v>0</v>
      </c>
      <c r="J187" s="11">
        <f>SUM(I188:I189)</f>
        <v>4492000</v>
      </c>
    </row>
    <row r="188" spans="1:10" ht="15" customHeight="1">
      <c r="B188" s="14"/>
      <c r="C188" s="12"/>
      <c r="D188" s="12" t="s">
        <v>375</v>
      </c>
      <c r="E188" s="12"/>
      <c r="F188" s="49"/>
      <c r="G188" s="10">
        <v>2000000</v>
      </c>
      <c r="H188" s="11"/>
      <c r="I188" s="10">
        <v>2000000</v>
      </c>
      <c r="J188" s="11"/>
    </row>
    <row r="189" spans="1:10" ht="15" customHeight="1">
      <c r="B189" s="14"/>
      <c r="C189" s="12"/>
      <c r="D189" s="12" t="s">
        <v>376</v>
      </c>
      <c r="E189" s="12"/>
      <c r="F189" s="49"/>
      <c r="G189" s="10">
        <v>2492000</v>
      </c>
      <c r="H189" s="11"/>
      <c r="I189" s="10">
        <v>2492000</v>
      </c>
      <c r="J189" s="11"/>
    </row>
    <row r="190" spans="1:10" ht="15" customHeight="1">
      <c r="B190" s="14"/>
      <c r="C190" s="12" t="s">
        <v>361</v>
      </c>
      <c r="D190" s="12"/>
      <c r="E190" s="12"/>
      <c r="F190" s="49"/>
      <c r="G190" s="10"/>
      <c r="H190" s="13">
        <f>SUM(G191)</f>
        <v>0</v>
      </c>
      <c r="I190" s="10"/>
      <c r="J190" s="13">
        <f>SUM(I191)</f>
        <v>0</v>
      </c>
    </row>
    <row r="191" spans="1:10" ht="15" hidden="1" customHeight="1">
      <c r="B191" s="61"/>
      <c r="C191" s="62"/>
      <c r="D191" s="62" t="s">
        <v>117</v>
      </c>
      <c r="E191" s="62"/>
      <c r="F191" s="63"/>
      <c r="G191" s="10"/>
      <c r="H191" s="11"/>
      <c r="I191" s="10"/>
      <c r="J191" s="11"/>
    </row>
    <row r="192" spans="1:10" ht="15" customHeight="1">
      <c r="B192" s="14" t="s">
        <v>303</v>
      </c>
      <c r="C192" s="12"/>
      <c r="D192" s="12"/>
      <c r="E192" s="12"/>
      <c r="F192" s="49"/>
      <c r="G192" s="10" t="s">
        <v>0</v>
      </c>
      <c r="H192" s="11">
        <f>SUM(H9,H53,H80,H88,H113,H159,H169,H176,H177,H178)</f>
        <v>3563469232495</v>
      </c>
      <c r="I192" s="10" t="s">
        <v>0</v>
      </c>
      <c r="J192" s="11">
        <f>SUM(J9,J53,J80,J88,J113,J159,J169,J176,J177,J178)</f>
        <v>2653950107038</v>
      </c>
    </row>
    <row r="193" spans="2:16" ht="15" customHeight="1">
      <c r="B193" s="14" t="s">
        <v>304</v>
      </c>
      <c r="C193" s="12"/>
      <c r="D193" s="12"/>
      <c r="E193" s="12"/>
      <c r="F193" s="49"/>
      <c r="G193" s="10" t="s">
        <v>0</v>
      </c>
      <c r="H193" s="11" t="s">
        <v>0</v>
      </c>
      <c r="I193" s="10" t="s">
        <v>0</v>
      </c>
      <c r="J193" s="11" t="s">
        <v>0</v>
      </c>
    </row>
    <row r="194" spans="2:16" ht="15" customHeight="1">
      <c r="B194" s="14" t="s">
        <v>305</v>
      </c>
      <c r="C194" s="12"/>
      <c r="D194" s="12"/>
      <c r="E194" s="12"/>
      <c r="F194" s="49"/>
      <c r="G194" s="10" t="s">
        <v>0</v>
      </c>
      <c r="H194" s="11">
        <f>SUM(H195,H232)</f>
        <v>457901916928</v>
      </c>
      <c r="I194" s="10" t="s">
        <v>0</v>
      </c>
      <c r="J194" s="11">
        <f>SUM(J195,J232)</f>
        <v>471040178556</v>
      </c>
    </row>
    <row r="195" spans="2:16" ht="15" customHeight="1">
      <c r="B195" s="14"/>
      <c r="C195" s="12" t="s">
        <v>306</v>
      </c>
      <c r="D195" s="12"/>
      <c r="E195" s="12"/>
      <c r="F195" s="49"/>
      <c r="G195" s="10" t="s">
        <v>0</v>
      </c>
      <c r="H195" s="11">
        <f>SUM(G196,G197,G211,G225,G228,G229)</f>
        <v>455930279768</v>
      </c>
      <c r="I195" s="10" t="s">
        <v>0</v>
      </c>
      <c r="J195" s="11">
        <f>SUM(I196,I197,I211,I225,I228,I229)</f>
        <v>469625239376</v>
      </c>
    </row>
    <row r="196" spans="2:16" ht="15" customHeight="1">
      <c r="B196" s="14"/>
      <c r="C196" s="12"/>
      <c r="D196" s="12" t="s">
        <v>307</v>
      </c>
      <c r="E196" s="12"/>
      <c r="F196" s="49"/>
      <c r="G196" s="10">
        <v>284264452544</v>
      </c>
      <c r="H196" s="11"/>
      <c r="I196" s="10">
        <v>275238320297</v>
      </c>
      <c r="J196" s="11"/>
    </row>
    <row r="197" spans="2:16" ht="15" customHeight="1">
      <c r="B197" s="14"/>
      <c r="C197" s="12"/>
      <c r="D197" s="12" t="s">
        <v>308</v>
      </c>
      <c r="E197" s="12"/>
      <c r="F197" s="49"/>
      <c r="G197" s="10">
        <f>SUM(G198:G210)</f>
        <v>19504768271</v>
      </c>
      <c r="H197" s="11"/>
      <c r="I197" s="10">
        <f>SUM(I198:I210)</f>
        <v>20153273676</v>
      </c>
      <c r="J197" s="11"/>
    </row>
    <row r="198" spans="2:16" ht="15" hidden="1" customHeight="1">
      <c r="B198" s="55"/>
      <c r="C198" s="56"/>
      <c r="D198" s="56"/>
      <c r="E198" s="56" t="s">
        <v>107</v>
      </c>
      <c r="F198" s="58"/>
      <c r="G198" s="10"/>
      <c r="H198" s="11"/>
      <c r="I198" s="10"/>
      <c r="J198" s="11"/>
      <c r="N198" s="60"/>
      <c r="O198" s="60"/>
      <c r="P198" s="60"/>
    </row>
    <row r="199" spans="2:16" ht="15" hidden="1" customHeight="1">
      <c r="B199" s="55"/>
      <c r="C199" s="56"/>
      <c r="D199" s="56"/>
      <c r="E199" s="56" t="s">
        <v>99</v>
      </c>
      <c r="F199" s="58"/>
      <c r="G199" s="10">
        <v>7257589119</v>
      </c>
      <c r="H199" s="11"/>
      <c r="I199" s="10">
        <v>6171241917</v>
      </c>
      <c r="J199" s="11"/>
      <c r="N199" s="60"/>
      <c r="O199" s="60"/>
      <c r="P199" s="60"/>
    </row>
    <row r="200" spans="2:16" ht="15" hidden="1" customHeight="1">
      <c r="B200" s="55"/>
      <c r="C200" s="56"/>
      <c r="D200" s="56"/>
      <c r="E200" s="56" t="s">
        <v>100</v>
      </c>
      <c r="F200" s="58"/>
      <c r="G200" s="10">
        <v>944265002</v>
      </c>
      <c r="H200" s="11"/>
      <c r="I200" s="10">
        <v>900623787</v>
      </c>
      <c r="J200" s="11"/>
      <c r="N200" s="60"/>
      <c r="O200" s="60"/>
      <c r="P200" s="60"/>
    </row>
    <row r="201" spans="2:16" ht="15" hidden="1" customHeight="1">
      <c r="B201" s="55"/>
      <c r="C201" s="56"/>
      <c r="D201" s="56"/>
      <c r="E201" s="56" t="s">
        <v>101</v>
      </c>
      <c r="F201" s="58"/>
      <c r="G201" s="10">
        <v>964418113</v>
      </c>
      <c r="H201" s="11"/>
      <c r="I201" s="10">
        <v>672753722</v>
      </c>
      <c r="J201" s="11"/>
      <c r="N201" s="60"/>
      <c r="O201" s="60"/>
      <c r="P201" s="60"/>
    </row>
    <row r="202" spans="2:16" ht="15" hidden="1" customHeight="1">
      <c r="B202" s="55"/>
      <c r="C202" s="56"/>
      <c r="D202" s="56"/>
      <c r="E202" s="56" t="s">
        <v>102</v>
      </c>
      <c r="F202" s="58"/>
      <c r="G202" s="10">
        <v>626582941</v>
      </c>
      <c r="H202" s="11"/>
      <c r="I202" s="10">
        <v>303856307</v>
      </c>
      <c r="J202" s="11"/>
      <c r="N202" s="60"/>
      <c r="O202" s="60"/>
      <c r="P202" s="60"/>
    </row>
    <row r="203" spans="2:16" ht="15" hidden="1" customHeight="1">
      <c r="B203" s="55"/>
      <c r="C203" s="56"/>
      <c r="D203" s="56"/>
      <c r="E203" s="56" t="s">
        <v>103</v>
      </c>
      <c r="F203" s="58"/>
      <c r="G203" s="10">
        <v>8213392431</v>
      </c>
      <c r="H203" s="11"/>
      <c r="I203" s="10">
        <v>9405309094</v>
      </c>
      <c r="J203" s="11"/>
      <c r="N203" s="60"/>
      <c r="O203" s="60"/>
      <c r="P203" s="60"/>
    </row>
    <row r="204" spans="2:16" ht="15" hidden="1" customHeight="1">
      <c r="B204" s="55"/>
      <c r="C204" s="56"/>
      <c r="D204" s="56"/>
      <c r="E204" s="56" t="s">
        <v>104</v>
      </c>
      <c r="F204" s="58"/>
      <c r="G204" s="10">
        <v>26535368</v>
      </c>
      <c r="H204" s="11"/>
      <c r="I204" s="10">
        <v>46837346</v>
      </c>
      <c r="J204" s="11"/>
      <c r="N204" s="60"/>
      <c r="O204" s="60"/>
      <c r="P204" s="60"/>
    </row>
    <row r="205" spans="2:16" ht="15" hidden="1" customHeight="1">
      <c r="B205" s="55"/>
      <c r="C205" s="56"/>
      <c r="D205" s="56"/>
      <c r="E205" s="56" t="s">
        <v>89</v>
      </c>
      <c r="F205" s="58"/>
      <c r="G205" s="10">
        <v>49455239</v>
      </c>
      <c r="H205" s="11"/>
      <c r="I205" s="10">
        <v>38001571</v>
      </c>
      <c r="J205" s="11"/>
      <c r="N205" s="60"/>
      <c r="O205" s="60"/>
      <c r="P205" s="60"/>
    </row>
    <row r="206" spans="2:16" ht="15" hidden="1" customHeight="1">
      <c r="B206" s="55"/>
      <c r="C206" s="56"/>
      <c r="D206" s="56"/>
      <c r="E206" s="56" t="s">
        <v>90</v>
      </c>
      <c r="F206" s="58"/>
      <c r="G206" s="10">
        <v>2966518</v>
      </c>
      <c r="H206" s="11"/>
      <c r="I206" s="10">
        <v>3097142</v>
      </c>
      <c r="J206" s="11"/>
      <c r="N206" s="60"/>
      <c r="O206" s="60"/>
      <c r="P206" s="60"/>
    </row>
    <row r="207" spans="2:16" ht="15" hidden="1" customHeight="1">
      <c r="B207" s="55"/>
      <c r="C207" s="56"/>
      <c r="D207" s="56"/>
      <c r="E207" s="56" t="s">
        <v>91</v>
      </c>
      <c r="F207" s="58"/>
      <c r="G207" s="10">
        <v>494894</v>
      </c>
      <c r="H207" s="11"/>
      <c r="I207" s="10">
        <v>480126</v>
      </c>
      <c r="J207" s="11"/>
      <c r="N207" s="60"/>
      <c r="O207" s="60"/>
      <c r="P207" s="60"/>
    </row>
    <row r="208" spans="2:16" ht="15" hidden="1" customHeight="1">
      <c r="B208" s="55"/>
      <c r="C208" s="56"/>
      <c r="D208" s="56"/>
      <c r="E208" s="56" t="s">
        <v>432</v>
      </c>
      <c r="F208" s="58"/>
      <c r="G208" s="10">
        <v>2711719</v>
      </c>
      <c r="H208" s="11"/>
      <c r="I208" s="10"/>
      <c r="J208" s="11"/>
      <c r="N208" s="60"/>
      <c r="O208" s="60"/>
      <c r="P208" s="60"/>
    </row>
    <row r="209" spans="2:16" ht="15" hidden="1" customHeight="1">
      <c r="B209" s="55"/>
      <c r="C209" s="56"/>
      <c r="D209" s="56"/>
      <c r="E209" s="56" t="s">
        <v>433</v>
      </c>
      <c r="F209" s="58"/>
      <c r="G209" s="15">
        <v>1416356927</v>
      </c>
      <c r="H209" s="13"/>
      <c r="I209" s="15">
        <v>2611072664</v>
      </c>
      <c r="J209" s="13"/>
      <c r="N209" s="60"/>
      <c r="O209" s="60"/>
      <c r="P209" s="60"/>
    </row>
    <row r="210" spans="2:16" ht="15" hidden="1" customHeight="1">
      <c r="B210" s="55"/>
      <c r="C210" s="56"/>
      <c r="D210" s="56"/>
      <c r="E210" s="56" t="s">
        <v>434</v>
      </c>
      <c r="F210" s="58"/>
      <c r="G210" s="15"/>
      <c r="H210" s="13"/>
      <c r="I210" s="15">
        <v>0</v>
      </c>
      <c r="J210" s="13"/>
      <c r="N210" s="60"/>
      <c r="O210" s="60"/>
      <c r="P210" s="60"/>
    </row>
    <row r="211" spans="2:16" ht="15" customHeight="1">
      <c r="B211" s="14"/>
      <c r="C211" s="12"/>
      <c r="D211" s="12" t="s">
        <v>309</v>
      </c>
      <c r="E211" s="12"/>
      <c r="F211" s="49"/>
      <c r="G211" s="10">
        <f>SUM(G212,G213,G223)</f>
        <v>130603684711</v>
      </c>
      <c r="H211" s="11" t="s">
        <v>0</v>
      </c>
      <c r="I211" s="10">
        <f>SUM(I212,I213,I223)</f>
        <v>128527689413</v>
      </c>
      <c r="J211" s="11" t="s">
        <v>0</v>
      </c>
    </row>
    <row r="212" spans="2:16" ht="15" hidden="1" customHeight="1">
      <c r="B212" s="55"/>
      <c r="C212" s="56"/>
      <c r="D212" s="56"/>
      <c r="E212" s="56" t="s">
        <v>62</v>
      </c>
      <c r="F212" s="58"/>
      <c r="G212" s="10">
        <v>105157853640</v>
      </c>
      <c r="H212" s="11"/>
      <c r="I212" s="10">
        <v>100110281388</v>
      </c>
      <c r="J212" s="11"/>
    </row>
    <row r="213" spans="2:16" ht="15" hidden="1" customHeight="1">
      <c r="B213" s="55"/>
      <c r="C213" s="56"/>
      <c r="D213" s="56"/>
      <c r="E213" s="56" t="s">
        <v>63</v>
      </c>
      <c r="F213" s="58"/>
      <c r="G213" s="10">
        <f>SUM(G214:G222)</f>
        <v>24045645359</v>
      </c>
      <c r="H213" s="11" t="s">
        <v>0</v>
      </c>
      <c r="I213" s="10">
        <f>SUM(I214:I222)</f>
        <v>26700221612</v>
      </c>
      <c r="J213" s="11" t="s">
        <v>0</v>
      </c>
    </row>
    <row r="214" spans="2:16" ht="15" hidden="1" customHeight="1">
      <c r="B214" s="55"/>
      <c r="C214" s="56"/>
      <c r="D214" s="56"/>
      <c r="E214" s="56"/>
      <c r="F214" s="58" t="s">
        <v>64</v>
      </c>
      <c r="G214" s="10">
        <v>21587739911</v>
      </c>
      <c r="H214" s="11"/>
      <c r="I214" s="10">
        <v>19566153473</v>
      </c>
      <c r="J214" s="11"/>
      <c r="N214" s="60"/>
      <c r="O214" s="60"/>
      <c r="P214" s="60"/>
    </row>
    <row r="215" spans="2:16" ht="15" hidden="1" customHeight="1">
      <c r="B215" s="55"/>
      <c r="C215" s="56"/>
      <c r="D215" s="56"/>
      <c r="E215" s="56"/>
      <c r="F215" s="58" t="s">
        <v>65</v>
      </c>
      <c r="G215" s="10">
        <v>1585615767</v>
      </c>
      <c r="H215" s="11"/>
      <c r="I215" s="10">
        <v>5436116567</v>
      </c>
      <c r="J215" s="11"/>
      <c r="N215" s="60"/>
      <c r="O215" s="60"/>
      <c r="P215" s="60"/>
    </row>
    <row r="216" spans="2:16" ht="15" hidden="1" customHeight="1">
      <c r="B216" s="55"/>
      <c r="C216" s="56"/>
      <c r="D216" s="56"/>
      <c r="E216" s="56"/>
      <c r="F216" s="58" t="s">
        <v>66</v>
      </c>
      <c r="G216" s="10">
        <v>281600525</v>
      </c>
      <c r="H216" s="11"/>
      <c r="I216" s="10">
        <v>278893864</v>
      </c>
      <c r="J216" s="11"/>
      <c r="N216" s="60"/>
      <c r="O216" s="60"/>
      <c r="P216" s="60"/>
    </row>
    <row r="217" spans="2:16" ht="15" hidden="1" customHeight="1">
      <c r="B217" s="55"/>
      <c r="C217" s="56"/>
      <c r="D217" s="56"/>
      <c r="E217" s="56"/>
      <c r="F217" s="58" t="s">
        <v>67</v>
      </c>
      <c r="G217" s="10">
        <v>544248456</v>
      </c>
      <c r="H217" s="11"/>
      <c r="I217" s="10">
        <v>1392979191</v>
      </c>
      <c r="J217" s="11"/>
      <c r="N217" s="60"/>
      <c r="O217" s="60"/>
      <c r="P217" s="60"/>
    </row>
    <row r="218" spans="2:16" ht="15" hidden="1" customHeight="1">
      <c r="B218" s="55"/>
      <c r="C218" s="56"/>
      <c r="D218" s="56"/>
      <c r="E218" s="56"/>
      <c r="F218" s="58" t="s">
        <v>68</v>
      </c>
      <c r="G218" s="10">
        <v>34342600</v>
      </c>
      <c r="H218" s="11"/>
      <c r="I218" s="10">
        <v>18888021</v>
      </c>
      <c r="J218" s="11"/>
      <c r="N218" s="60"/>
      <c r="O218" s="60"/>
      <c r="P218" s="60"/>
    </row>
    <row r="219" spans="2:16" ht="15" hidden="1" customHeight="1">
      <c r="B219" s="55"/>
      <c r="C219" s="56"/>
      <c r="D219" s="56"/>
      <c r="E219" s="56"/>
      <c r="F219" s="58" t="s">
        <v>69</v>
      </c>
      <c r="G219" s="10">
        <v>6517099</v>
      </c>
      <c r="H219" s="11"/>
      <c r="I219" s="10">
        <v>6424115</v>
      </c>
      <c r="J219" s="11"/>
      <c r="N219" s="60"/>
      <c r="O219" s="60"/>
      <c r="P219" s="60"/>
    </row>
    <row r="220" spans="2:16" ht="15" hidden="1" customHeight="1">
      <c r="B220" s="55"/>
      <c r="C220" s="56"/>
      <c r="D220" s="56"/>
      <c r="E220" s="56"/>
      <c r="F220" s="58" t="s">
        <v>70</v>
      </c>
      <c r="G220" s="10">
        <v>671630</v>
      </c>
      <c r="H220" s="11"/>
      <c r="I220" s="10">
        <v>671630</v>
      </c>
      <c r="J220" s="11"/>
      <c r="N220" s="60"/>
      <c r="O220" s="60"/>
      <c r="P220" s="60"/>
    </row>
    <row r="221" spans="2:16" ht="15" hidden="1" customHeight="1">
      <c r="B221" s="55"/>
      <c r="C221" s="56"/>
      <c r="D221" s="56"/>
      <c r="E221" s="56"/>
      <c r="F221" s="58" t="s">
        <v>71</v>
      </c>
      <c r="G221" s="10">
        <v>94751</v>
      </c>
      <c r="H221" s="11"/>
      <c r="I221" s="10">
        <v>94751</v>
      </c>
      <c r="J221" s="11"/>
      <c r="N221" s="60"/>
      <c r="O221" s="60"/>
      <c r="P221" s="60"/>
    </row>
    <row r="222" spans="2:16" ht="15" hidden="1" customHeight="1">
      <c r="B222" s="55"/>
      <c r="C222" s="56"/>
      <c r="D222" s="56"/>
      <c r="E222" s="56"/>
      <c r="F222" s="58" t="s">
        <v>426</v>
      </c>
      <c r="G222" s="10">
        <v>4814620</v>
      </c>
      <c r="H222" s="11"/>
      <c r="I222" s="10"/>
      <c r="J222" s="11"/>
      <c r="N222" s="60"/>
      <c r="O222" s="60"/>
      <c r="P222" s="60"/>
    </row>
    <row r="223" spans="2:16" ht="15" hidden="1" customHeight="1">
      <c r="B223" s="55"/>
      <c r="C223" s="56"/>
      <c r="D223" s="56"/>
      <c r="E223" s="56" t="s">
        <v>72</v>
      </c>
      <c r="F223" s="58"/>
      <c r="G223" s="10">
        <f>G224</f>
        <v>1400185712</v>
      </c>
      <c r="H223" s="11" t="s">
        <v>0</v>
      </c>
      <c r="I223" s="10">
        <f>I224</f>
        <v>1717186413</v>
      </c>
      <c r="J223" s="11" t="s">
        <v>0</v>
      </c>
    </row>
    <row r="224" spans="2:16" ht="15" hidden="1" customHeight="1">
      <c r="B224" s="55"/>
      <c r="C224" s="56"/>
      <c r="D224" s="56"/>
      <c r="E224" s="56"/>
      <c r="F224" s="58" t="s">
        <v>73</v>
      </c>
      <c r="G224" s="10">
        <v>1400185712</v>
      </c>
      <c r="H224" s="11"/>
      <c r="I224" s="10">
        <v>1717186413</v>
      </c>
      <c r="J224" s="11"/>
    </row>
    <row r="225" spans="2:10" ht="15" customHeight="1">
      <c r="B225" s="14"/>
      <c r="C225" s="12"/>
      <c r="D225" s="12" t="s">
        <v>310</v>
      </c>
      <c r="E225" s="12"/>
      <c r="F225" s="49"/>
      <c r="G225" s="10">
        <f>SUM(G226:G227)</f>
        <v>0</v>
      </c>
      <c r="H225" s="11" t="s">
        <v>0</v>
      </c>
      <c r="I225" s="10">
        <f>SUM(I226:I227)</f>
        <v>0</v>
      </c>
      <c r="J225" s="11" t="s">
        <v>0</v>
      </c>
    </row>
    <row r="226" spans="2:10" ht="15" hidden="1" customHeight="1">
      <c r="B226" s="55"/>
      <c r="C226" s="56"/>
      <c r="D226" s="56"/>
      <c r="E226" s="56" t="s">
        <v>74</v>
      </c>
      <c r="F226" s="58"/>
      <c r="G226" s="10" t="s">
        <v>0</v>
      </c>
      <c r="H226" s="11" t="s">
        <v>0</v>
      </c>
      <c r="I226" s="10" t="s">
        <v>0</v>
      </c>
      <c r="J226" s="11" t="s">
        <v>0</v>
      </c>
    </row>
    <row r="227" spans="2:10" ht="15" hidden="1" customHeight="1">
      <c r="B227" s="55"/>
      <c r="C227" s="56"/>
      <c r="D227" s="56"/>
      <c r="E227" s="56" t="s">
        <v>118</v>
      </c>
      <c r="F227" s="58"/>
      <c r="G227" s="10" t="s">
        <v>0</v>
      </c>
      <c r="H227" s="11" t="s">
        <v>0</v>
      </c>
      <c r="I227" s="10" t="s">
        <v>0</v>
      </c>
      <c r="J227" s="11" t="s">
        <v>0</v>
      </c>
    </row>
    <row r="228" spans="2:10" ht="15" customHeight="1">
      <c r="B228" s="14"/>
      <c r="C228" s="12"/>
      <c r="D228" s="12" t="s">
        <v>311</v>
      </c>
      <c r="E228" s="12"/>
      <c r="F228" s="49"/>
      <c r="G228" s="10">
        <v>21555733004</v>
      </c>
      <c r="H228" s="11"/>
      <c r="I228" s="10">
        <v>45704263923</v>
      </c>
      <c r="J228" s="11"/>
    </row>
    <row r="229" spans="2:10" ht="15" customHeight="1">
      <c r="B229" s="14"/>
      <c r="C229" s="12"/>
      <c r="D229" s="12" t="s">
        <v>312</v>
      </c>
      <c r="E229" s="12"/>
      <c r="F229" s="49"/>
      <c r="G229" s="10">
        <f>SUM(G230:G231)</f>
        <v>1641238</v>
      </c>
      <c r="H229" s="11" t="s">
        <v>0</v>
      </c>
      <c r="I229" s="10">
        <f>SUM(I230:I231)</f>
        <v>1692067</v>
      </c>
      <c r="J229" s="11" t="s">
        <v>0</v>
      </c>
    </row>
    <row r="230" spans="2:10" ht="15" hidden="1" customHeight="1">
      <c r="B230" s="55"/>
      <c r="C230" s="56"/>
      <c r="D230" s="56"/>
      <c r="E230" s="56" t="s">
        <v>108</v>
      </c>
      <c r="F230" s="58"/>
      <c r="G230" s="15">
        <v>1641238</v>
      </c>
      <c r="H230" s="13"/>
      <c r="I230" s="15">
        <v>1692067</v>
      </c>
      <c r="J230" s="13"/>
    </row>
    <row r="231" spans="2:10" ht="15" hidden="1" customHeight="1">
      <c r="B231" s="55"/>
      <c r="C231" s="56"/>
      <c r="D231" s="56"/>
      <c r="E231" s="56" t="s">
        <v>121</v>
      </c>
      <c r="F231" s="58"/>
      <c r="G231" s="15"/>
      <c r="H231" s="13"/>
      <c r="I231" s="15"/>
      <c r="J231" s="13"/>
    </row>
    <row r="232" spans="2:10" ht="15" customHeight="1">
      <c r="B232" s="14"/>
      <c r="C232" s="12" t="s">
        <v>248</v>
      </c>
      <c r="D232" s="12"/>
      <c r="E232" s="12"/>
      <c r="F232" s="49"/>
      <c r="G232" s="15" t="s">
        <v>0</v>
      </c>
      <c r="H232" s="13">
        <f>SUM(G233)</f>
        <v>1971637160</v>
      </c>
      <c r="I232" s="15" t="s">
        <v>0</v>
      </c>
      <c r="J232" s="13">
        <f>SUM(I233)</f>
        <v>1414939180</v>
      </c>
    </row>
    <row r="233" spans="2:10" ht="15" customHeight="1">
      <c r="B233" s="14"/>
      <c r="C233" s="12"/>
      <c r="D233" s="12" t="s">
        <v>313</v>
      </c>
      <c r="E233" s="12"/>
      <c r="F233" s="49"/>
      <c r="G233" s="15">
        <v>1971637160</v>
      </c>
      <c r="H233" s="13"/>
      <c r="I233" s="15">
        <v>1414939180</v>
      </c>
      <c r="J233" s="13"/>
    </row>
    <row r="234" spans="2:10" ht="15" customHeight="1">
      <c r="B234" s="14" t="s">
        <v>392</v>
      </c>
      <c r="C234" s="12"/>
      <c r="D234" s="12"/>
      <c r="E234" s="12"/>
      <c r="F234" s="49"/>
      <c r="G234" s="15" t="s">
        <v>0</v>
      </c>
      <c r="H234" s="13">
        <f>SUM(H235,H239)</f>
        <v>73823540600</v>
      </c>
      <c r="I234" s="15" t="s">
        <v>0</v>
      </c>
      <c r="J234" s="13">
        <f>SUM(J235,J239)</f>
        <v>108072911004</v>
      </c>
    </row>
    <row r="235" spans="2:10" ht="15" customHeight="1">
      <c r="B235" s="14"/>
      <c r="C235" s="12" t="s">
        <v>249</v>
      </c>
      <c r="D235" s="12"/>
      <c r="E235" s="12"/>
      <c r="F235" s="49"/>
      <c r="G235" s="15" t="s">
        <v>0</v>
      </c>
      <c r="H235" s="13">
        <f>SUM(G236:G238)</f>
        <v>72154185600</v>
      </c>
      <c r="I235" s="15" t="s">
        <v>0</v>
      </c>
      <c r="J235" s="13">
        <f>SUM(I236:I238)</f>
        <v>106469924110</v>
      </c>
    </row>
    <row r="236" spans="2:10" ht="15" customHeight="1">
      <c r="B236" s="14"/>
      <c r="C236" s="12"/>
      <c r="D236" s="12" t="s">
        <v>212</v>
      </c>
      <c r="E236" s="12"/>
      <c r="F236" s="49"/>
      <c r="G236" s="15">
        <v>9571590600</v>
      </c>
      <c r="H236" s="13"/>
      <c r="I236" s="15">
        <v>10920251110</v>
      </c>
      <c r="J236" s="13"/>
    </row>
    <row r="237" spans="2:10" ht="15" customHeight="1">
      <c r="B237" s="14"/>
      <c r="C237" s="12"/>
      <c r="D237" s="12" t="s">
        <v>314</v>
      </c>
      <c r="E237" s="12"/>
      <c r="F237" s="49"/>
      <c r="G237" s="15">
        <v>62582595000</v>
      </c>
      <c r="H237" s="13"/>
      <c r="I237" s="15">
        <v>95549673000</v>
      </c>
      <c r="J237" s="13"/>
    </row>
    <row r="238" spans="2:10" ht="15" customHeight="1">
      <c r="B238" s="14"/>
      <c r="C238" s="12"/>
      <c r="D238" s="12" t="s">
        <v>315</v>
      </c>
      <c r="E238" s="12"/>
      <c r="F238" s="49"/>
      <c r="G238" s="15"/>
      <c r="H238" s="13"/>
      <c r="I238" s="15"/>
      <c r="J238" s="13"/>
    </row>
    <row r="239" spans="2:10" ht="15" customHeight="1">
      <c r="B239" s="14"/>
      <c r="C239" s="12" t="s">
        <v>316</v>
      </c>
      <c r="D239" s="12"/>
      <c r="E239" s="12"/>
      <c r="F239" s="49"/>
      <c r="G239" s="15" t="s">
        <v>0</v>
      </c>
      <c r="H239" s="13">
        <f>SUM(G240,G242)</f>
        <v>1669355000</v>
      </c>
      <c r="I239" s="15" t="s">
        <v>0</v>
      </c>
      <c r="J239" s="13">
        <f>SUM(I240,I242)</f>
        <v>1602986894</v>
      </c>
    </row>
    <row r="240" spans="2:10" ht="15" customHeight="1">
      <c r="B240" s="14"/>
      <c r="C240" s="12"/>
      <c r="D240" s="12" t="s">
        <v>220</v>
      </c>
      <c r="E240" s="12"/>
      <c r="F240" s="49"/>
      <c r="G240" s="15">
        <f>SUM(G241)</f>
        <v>1669355000</v>
      </c>
      <c r="H240" s="13" t="s">
        <v>0</v>
      </c>
      <c r="I240" s="15">
        <f>SUM(I241)</f>
        <v>1575165000</v>
      </c>
      <c r="J240" s="13" t="s">
        <v>0</v>
      </c>
    </row>
    <row r="241" spans="2:10" ht="15" hidden="1" customHeight="1">
      <c r="B241" s="55"/>
      <c r="C241" s="56"/>
      <c r="D241" s="56"/>
      <c r="E241" s="56" t="s">
        <v>35</v>
      </c>
      <c r="F241" s="58"/>
      <c r="G241" s="15">
        <v>1669355000</v>
      </c>
      <c r="H241" s="13"/>
      <c r="I241" s="15">
        <v>1575165000</v>
      </c>
      <c r="J241" s="13"/>
    </row>
    <row r="242" spans="2:10" ht="15" customHeight="1">
      <c r="B242" s="14"/>
      <c r="C242" s="12"/>
      <c r="D242" s="12" t="s">
        <v>221</v>
      </c>
      <c r="E242" s="12"/>
      <c r="F242" s="49"/>
      <c r="G242" s="15">
        <f>SUM(G243:G245)</f>
        <v>0</v>
      </c>
      <c r="H242" s="13" t="s">
        <v>0</v>
      </c>
      <c r="I242" s="15">
        <f>SUM(I243:I245)</f>
        <v>27821894</v>
      </c>
      <c r="J242" s="13" t="s">
        <v>0</v>
      </c>
    </row>
    <row r="243" spans="2:10" ht="15" hidden="1" customHeight="1">
      <c r="B243" s="55"/>
      <c r="C243" s="56"/>
      <c r="D243" s="56"/>
      <c r="E243" s="56" t="s">
        <v>222</v>
      </c>
      <c r="F243" s="58"/>
      <c r="G243" s="15"/>
      <c r="H243" s="13"/>
      <c r="I243" s="15">
        <v>27821894</v>
      </c>
      <c r="J243" s="13"/>
    </row>
    <row r="244" spans="2:10" ht="15" hidden="1" customHeight="1">
      <c r="B244" s="55"/>
      <c r="C244" s="56"/>
      <c r="D244" s="56"/>
      <c r="E244" s="56" t="s">
        <v>120</v>
      </c>
      <c r="F244" s="58"/>
      <c r="G244" s="15"/>
      <c r="H244" s="13"/>
      <c r="I244" s="15"/>
      <c r="J244" s="13"/>
    </row>
    <row r="245" spans="2:10" ht="15" hidden="1" customHeight="1">
      <c r="B245" s="55"/>
      <c r="C245" s="56"/>
      <c r="D245" s="56"/>
      <c r="E245" s="56" t="s">
        <v>250</v>
      </c>
      <c r="F245" s="58"/>
      <c r="G245" s="15"/>
      <c r="H245" s="13"/>
      <c r="I245" s="15"/>
      <c r="J245" s="13"/>
    </row>
    <row r="246" spans="2:10" ht="15" customHeight="1">
      <c r="B246" s="14" t="s">
        <v>393</v>
      </c>
      <c r="C246" s="12"/>
      <c r="D246" s="12"/>
      <c r="E246" s="12"/>
      <c r="F246" s="49"/>
      <c r="G246" s="15"/>
      <c r="H246" s="13">
        <f>SUM(H247)</f>
        <v>0</v>
      </c>
      <c r="I246" s="15"/>
      <c r="J246" s="13">
        <f>SUM(J247)</f>
        <v>0</v>
      </c>
    </row>
    <row r="247" spans="2:10" ht="15" customHeight="1">
      <c r="B247" s="14"/>
      <c r="C247" s="12" t="s">
        <v>317</v>
      </c>
      <c r="D247" s="12"/>
      <c r="E247" s="12"/>
      <c r="F247" s="49"/>
      <c r="G247" s="15"/>
      <c r="H247" s="13"/>
      <c r="I247" s="15"/>
      <c r="J247" s="13"/>
    </row>
    <row r="248" spans="2:10" ht="15" customHeight="1">
      <c r="B248" s="14" t="s">
        <v>251</v>
      </c>
      <c r="C248" s="12"/>
      <c r="D248" s="12"/>
      <c r="E248" s="12"/>
      <c r="F248" s="49"/>
      <c r="G248" s="15" t="s">
        <v>0</v>
      </c>
      <c r="H248" s="13">
        <f>SUM(H249,H250,H259)</f>
        <v>1589599159885</v>
      </c>
      <c r="I248" s="15" t="s">
        <v>0</v>
      </c>
      <c r="J248" s="13">
        <f>SUM(J249,J250,J259)</f>
        <v>1240819664116</v>
      </c>
    </row>
    <row r="249" spans="2:10" ht="15" customHeight="1">
      <c r="B249" s="14"/>
      <c r="C249" s="12" t="s">
        <v>252</v>
      </c>
      <c r="D249" s="12"/>
      <c r="E249" s="12"/>
      <c r="F249" s="49"/>
      <c r="G249" s="15"/>
      <c r="H249" s="13"/>
      <c r="I249" s="15"/>
      <c r="J249" s="13"/>
    </row>
    <row r="250" spans="2:10" ht="15" customHeight="1">
      <c r="B250" s="14"/>
      <c r="C250" s="12" t="s">
        <v>253</v>
      </c>
      <c r="D250" s="12"/>
      <c r="E250" s="12"/>
      <c r="F250" s="49"/>
      <c r="G250" s="15" t="s">
        <v>0</v>
      </c>
      <c r="H250" s="13">
        <f>SUM(G251,G256,G257,G258)</f>
        <v>440569291008</v>
      </c>
      <c r="I250" s="15" t="s">
        <v>0</v>
      </c>
      <c r="J250" s="13">
        <f>SUM(I251,I256,I257,I258)</f>
        <v>321652705844</v>
      </c>
    </row>
    <row r="251" spans="2:10" ht="15" customHeight="1">
      <c r="B251" s="14"/>
      <c r="C251" s="12"/>
      <c r="D251" s="12" t="s">
        <v>254</v>
      </c>
      <c r="E251" s="12"/>
      <c r="F251" s="49"/>
      <c r="G251" s="15">
        <f>SUM(G252:G255)</f>
        <v>129169291008</v>
      </c>
      <c r="H251" s="13" t="s">
        <v>0</v>
      </c>
      <c r="I251" s="15">
        <f>SUM(I252:I255)</f>
        <v>175652705844</v>
      </c>
      <c r="J251" s="13" t="s">
        <v>0</v>
      </c>
    </row>
    <row r="252" spans="2:10" ht="15" hidden="1" customHeight="1">
      <c r="B252" s="55"/>
      <c r="C252" s="56"/>
      <c r="D252" s="56"/>
      <c r="E252" s="56" t="s">
        <v>75</v>
      </c>
      <c r="F252" s="58"/>
      <c r="G252" s="15">
        <v>79169291008</v>
      </c>
      <c r="H252" s="13"/>
      <c r="I252" s="15">
        <v>155652705844</v>
      </c>
      <c r="J252" s="13"/>
    </row>
    <row r="253" spans="2:10" ht="15" hidden="1" customHeight="1">
      <c r="B253" s="55"/>
      <c r="C253" s="56"/>
      <c r="D253" s="56"/>
      <c r="E253" s="56" t="s">
        <v>76</v>
      </c>
      <c r="F253" s="58"/>
      <c r="G253" s="15">
        <v>20000000000</v>
      </c>
      <c r="H253" s="13"/>
      <c r="I253" s="15">
        <v>20000000000</v>
      </c>
      <c r="J253" s="13"/>
    </row>
    <row r="254" spans="2:10" ht="15" hidden="1" customHeight="1">
      <c r="B254" s="55"/>
      <c r="C254" s="56"/>
      <c r="D254" s="56"/>
      <c r="E254" s="56" t="s">
        <v>119</v>
      </c>
      <c r="F254" s="58"/>
      <c r="G254" s="15"/>
      <c r="H254" s="13"/>
      <c r="I254" s="15"/>
      <c r="J254" s="13"/>
    </row>
    <row r="255" spans="2:10" ht="15" hidden="1" customHeight="1">
      <c r="B255" s="55"/>
      <c r="C255" s="56"/>
      <c r="D255" s="56"/>
      <c r="E255" s="56" t="s">
        <v>92</v>
      </c>
      <c r="F255" s="58"/>
      <c r="G255" s="15">
        <v>30000000000</v>
      </c>
      <c r="H255" s="13"/>
      <c r="I255" s="15"/>
      <c r="J255" s="13"/>
    </row>
    <row r="256" spans="2:10" ht="15" customHeight="1">
      <c r="B256" s="14"/>
      <c r="C256" s="12"/>
      <c r="D256" s="12" t="s">
        <v>398</v>
      </c>
      <c r="E256" s="12"/>
      <c r="F256" s="49"/>
      <c r="G256" s="15">
        <v>161400000000</v>
      </c>
      <c r="H256" s="13"/>
      <c r="I256" s="15">
        <v>105000000000</v>
      </c>
      <c r="J256" s="13"/>
    </row>
    <row r="257" spans="2:10" ht="15" customHeight="1">
      <c r="B257" s="14"/>
      <c r="C257" s="12"/>
      <c r="D257" s="12" t="s">
        <v>399</v>
      </c>
      <c r="E257" s="12"/>
      <c r="F257" s="49"/>
      <c r="G257" s="15">
        <v>90000000000</v>
      </c>
      <c r="H257" s="13"/>
      <c r="I257" s="15">
        <v>10000000000</v>
      </c>
      <c r="J257" s="13"/>
    </row>
    <row r="258" spans="2:10" ht="15" customHeight="1">
      <c r="B258" s="14"/>
      <c r="C258" s="12"/>
      <c r="D258" s="12" t="s">
        <v>400</v>
      </c>
      <c r="E258" s="12"/>
      <c r="F258" s="49"/>
      <c r="G258" s="15">
        <v>60000000000</v>
      </c>
      <c r="H258" s="13"/>
      <c r="I258" s="15">
        <v>31000000000</v>
      </c>
      <c r="J258" s="13"/>
    </row>
    <row r="259" spans="2:10" ht="15" customHeight="1">
      <c r="B259" s="14"/>
      <c r="C259" s="12" t="s">
        <v>255</v>
      </c>
      <c r="D259" s="12"/>
      <c r="E259" s="12"/>
      <c r="F259" s="49"/>
      <c r="G259" s="15" t="s">
        <v>0</v>
      </c>
      <c r="H259" s="13">
        <f>SUM(G260:G261)</f>
        <v>1149029868877</v>
      </c>
      <c r="I259" s="15" t="s">
        <v>0</v>
      </c>
      <c r="J259" s="13">
        <f>SUM(I260:I261)</f>
        <v>919166958272</v>
      </c>
    </row>
    <row r="260" spans="2:10" ht="15" customHeight="1">
      <c r="B260" s="14"/>
      <c r="C260" s="12"/>
      <c r="D260" s="12" t="s">
        <v>372</v>
      </c>
      <c r="E260" s="12"/>
      <c r="F260" s="49"/>
      <c r="G260" s="15">
        <v>650829868877</v>
      </c>
      <c r="H260" s="13"/>
      <c r="I260" s="15">
        <v>631466958272</v>
      </c>
      <c r="J260" s="13"/>
    </row>
    <row r="261" spans="2:10" ht="15" customHeight="1">
      <c r="B261" s="14"/>
      <c r="C261" s="12"/>
      <c r="D261" s="12" t="s">
        <v>373</v>
      </c>
      <c r="E261" s="12"/>
      <c r="F261" s="49"/>
      <c r="G261" s="15">
        <v>498200000000</v>
      </c>
      <c r="H261" s="13"/>
      <c r="I261" s="15">
        <v>287700000000</v>
      </c>
      <c r="J261" s="13"/>
    </row>
    <row r="262" spans="2:10" ht="15" customHeight="1">
      <c r="B262" s="14" t="s">
        <v>401</v>
      </c>
      <c r="C262" s="12"/>
      <c r="D262" s="12"/>
      <c r="E262" s="12"/>
      <c r="F262" s="49"/>
      <c r="G262" s="15"/>
      <c r="H262" s="13">
        <v>46863173295</v>
      </c>
      <c r="I262" s="15"/>
      <c r="J262" s="13">
        <v>46848145832</v>
      </c>
    </row>
    <row r="263" spans="2:10" ht="15" customHeight="1">
      <c r="B263" s="14"/>
      <c r="C263" s="12" t="s">
        <v>402</v>
      </c>
      <c r="D263" s="12"/>
      <c r="E263" s="12"/>
      <c r="F263" s="49"/>
      <c r="G263" s="15"/>
      <c r="H263" s="13"/>
      <c r="I263" s="15"/>
      <c r="J263" s="13"/>
    </row>
    <row r="264" spans="2:10" ht="15" customHeight="1">
      <c r="B264" s="14" t="s">
        <v>403</v>
      </c>
      <c r="C264" s="12"/>
      <c r="D264" s="12"/>
      <c r="E264" s="12"/>
      <c r="F264" s="49"/>
      <c r="G264" s="15" t="s">
        <v>0</v>
      </c>
      <c r="H264" s="13">
        <f>SUM(H265,H266,H268:H269,H278)</f>
        <v>1031256614114</v>
      </c>
      <c r="I264" s="15" t="s">
        <v>0</v>
      </c>
      <c r="J264" s="13">
        <f>SUM(J265,J266,J268:J269,J278)</f>
        <v>402779511824</v>
      </c>
    </row>
    <row r="265" spans="2:10" ht="15" customHeight="1">
      <c r="B265" s="14"/>
      <c r="C265" s="12" t="s">
        <v>404</v>
      </c>
      <c r="D265" s="12"/>
      <c r="E265" s="12"/>
      <c r="F265" s="49"/>
      <c r="G265" s="15"/>
      <c r="H265" s="13">
        <v>18517969950</v>
      </c>
      <c r="I265" s="15"/>
      <c r="J265" s="13"/>
    </row>
    <row r="266" spans="2:10" ht="15" customHeight="1">
      <c r="B266" s="14"/>
      <c r="C266" s="12" t="s">
        <v>405</v>
      </c>
      <c r="D266" s="12"/>
      <c r="E266" s="12"/>
      <c r="F266" s="49"/>
      <c r="G266" s="15" t="s">
        <v>0</v>
      </c>
      <c r="H266" s="13">
        <f>SUM(G267)</f>
        <v>0</v>
      </c>
      <c r="I266" s="15" t="s">
        <v>0</v>
      </c>
      <c r="J266" s="13">
        <f>SUM(I267)</f>
        <v>1048647167</v>
      </c>
    </row>
    <row r="267" spans="2:10" ht="15" customHeight="1">
      <c r="B267" s="14"/>
      <c r="C267" s="12"/>
      <c r="D267" s="12" t="s">
        <v>371</v>
      </c>
      <c r="E267" s="12"/>
      <c r="F267" s="49"/>
      <c r="G267" s="15"/>
      <c r="H267" s="13"/>
      <c r="I267" s="15">
        <v>1048647167</v>
      </c>
      <c r="J267" s="13"/>
    </row>
    <row r="268" spans="2:10" ht="15" customHeight="1">
      <c r="B268" s="14"/>
      <c r="C268" s="12" t="s">
        <v>408</v>
      </c>
      <c r="D268" s="12"/>
      <c r="E268" s="12"/>
      <c r="F268" s="49"/>
      <c r="G268" s="15" t="s">
        <v>0</v>
      </c>
      <c r="H268" s="13">
        <v>997492548143</v>
      </c>
      <c r="I268" s="15" t="s">
        <v>0</v>
      </c>
      <c r="J268" s="13">
        <v>377552332584</v>
      </c>
    </row>
    <row r="269" spans="2:10" ht="15" customHeight="1">
      <c r="B269" s="14"/>
      <c r="C269" s="12" t="s">
        <v>409</v>
      </c>
      <c r="D269" s="12"/>
      <c r="E269" s="12"/>
      <c r="F269" s="49"/>
      <c r="G269" s="15" t="s">
        <v>0</v>
      </c>
      <c r="H269" s="13">
        <f>SUM(G270:G277)</f>
        <v>15246096021</v>
      </c>
      <c r="I269" s="15" t="s">
        <v>0</v>
      </c>
      <c r="J269" s="13">
        <f>SUM(I270:I277)</f>
        <v>24178532073</v>
      </c>
    </row>
    <row r="270" spans="2:10" ht="15" hidden="1" customHeight="1">
      <c r="B270" s="61"/>
      <c r="C270" s="62"/>
      <c r="D270" s="62" t="s">
        <v>77</v>
      </c>
      <c r="E270" s="62"/>
      <c r="F270" s="63"/>
      <c r="G270" s="15">
        <v>5745444130</v>
      </c>
      <c r="H270" s="13"/>
      <c r="I270" s="15">
        <v>429532340</v>
      </c>
      <c r="J270" s="13"/>
    </row>
    <row r="271" spans="2:10" ht="15" hidden="1" customHeight="1">
      <c r="B271" s="61"/>
      <c r="C271" s="62"/>
      <c r="D271" s="62" t="s">
        <v>78</v>
      </c>
      <c r="E271" s="62"/>
      <c r="F271" s="63"/>
      <c r="G271" s="15">
        <v>914745634</v>
      </c>
      <c r="H271" s="13"/>
      <c r="I271" s="15">
        <v>1050905896</v>
      </c>
      <c r="J271" s="13"/>
    </row>
    <row r="272" spans="2:10" ht="15" hidden="1" customHeight="1">
      <c r="B272" s="61"/>
      <c r="C272" s="62"/>
      <c r="D272" s="62" t="s">
        <v>79</v>
      </c>
      <c r="E272" s="62"/>
      <c r="F272" s="63"/>
      <c r="G272" s="15">
        <v>4846213</v>
      </c>
      <c r="H272" s="13"/>
      <c r="I272" s="15">
        <v>6351361</v>
      </c>
      <c r="J272" s="13"/>
    </row>
    <row r="273" spans="1:10" ht="15" hidden="1" customHeight="1">
      <c r="B273" s="61"/>
      <c r="C273" s="62"/>
      <c r="D273" s="62" t="s">
        <v>80</v>
      </c>
      <c r="E273" s="62"/>
      <c r="F273" s="63"/>
      <c r="G273" s="15">
        <v>38038519</v>
      </c>
      <c r="H273" s="13"/>
      <c r="I273" s="15">
        <v>37262284</v>
      </c>
      <c r="J273" s="13"/>
    </row>
    <row r="274" spans="1:10" ht="15" hidden="1" customHeight="1">
      <c r="B274" s="61"/>
      <c r="C274" s="62"/>
      <c r="D274" s="62" t="s">
        <v>81</v>
      </c>
      <c r="E274" s="62"/>
      <c r="F274" s="63"/>
      <c r="G274" s="15">
        <v>5745647419</v>
      </c>
      <c r="H274" s="13"/>
      <c r="I274" s="15">
        <v>19312677460</v>
      </c>
      <c r="J274" s="13"/>
    </row>
    <row r="275" spans="1:10" ht="15" hidden="1" customHeight="1">
      <c r="B275" s="61"/>
      <c r="C275" s="62"/>
      <c r="D275" s="62" t="s">
        <v>109</v>
      </c>
      <c r="E275" s="62"/>
      <c r="F275" s="63"/>
      <c r="G275" s="15">
        <v>251352698</v>
      </c>
      <c r="H275" s="13"/>
      <c r="I275" s="15">
        <v>359543493</v>
      </c>
      <c r="J275" s="13"/>
    </row>
    <row r="276" spans="1:10" ht="15" hidden="1" customHeight="1">
      <c r="B276" s="61"/>
      <c r="C276" s="62"/>
      <c r="D276" s="62" t="s">
        <v>110</v>
      </c>
      <c r="E276" s="62"/>
      <c r="F276" s="63"/>
      <c r="G276" s="15">
        <v>53088928</v>
      </c>
      <c r="H276" s="13"/>
      <c r="I276" s="15">
        <v>75225404</v>
      </c>
      <c r="J276" s="13"/>
    </row>
    <row r="277" spans="1:10" ht="15" hidden="1" customHeight="1">
      <c r="B277" s="61"/>
      <c r="C277" s="62"/>
      <c r="D277" s="62" t="s">
        <v>111</v>
      </c>
      <c r="E277" s="62"/>
      <c r="F277" s="63"/>
      <c r="G277" s="15">
        <v>2492932480</v>
      </c>
      <c r="H277" s="13"/>
      <c r="I277" s="15">
        <v>2907033835</v>
      </c>
      <c r="J277" s="13"/>
    </row>
    <row r="278" spans="1:10" ht="15" customHeight="1">
      <c r="B278" s="14"/>
      <c r="C278" s="12" t="s">
        <v>410</v>
      </c>
      <c r="D278" s="12"/>
      <c r="E278" s="12"/>
      <c r="F278" s="49"/>
      <c r="G278" s="10" t="s">
        <v>0</v>
      </c>
      <c r="H278" s="11"/>
      <c r="I278" s="10" t="s">
        <v>0</v>
      </c>
      <c r="J278" s="11"/>
    </row>
    <row r="279" spans="1:10" ht="15" customHeight="1">
      <c r="B279" s="14" t="s">
        <v>411</v>
      </c>
      <c r="C279" s="12"/>
      <c r="D279" s="12"/>
      <c r="E279" s="12"/>
      <c r="F279" s="49"/>
      <c r="G279" s="15"/>
      <c r="H279" s="13">
        <f>SUM(H280:H281)</f>
        <v>77593164</v>
      </c>
      <c r="I279" s="15"/>
      <c r="J279" s="13">
        <f>SUM(J280:J281)</f>
        <v>87616934</v>
      </c>
    </row>
    <row r="280" spans="1:10" ht="15" customHeight="1">
      <c r="B280" s="14"/>
      <c r="C280" s="12" t="s">
        <v>406</v>
      </c>
      <c r="D280" s="12"/>
      <c r="E280" s="12"/>
      <c r="F280" s="49"/>
      <c r="G280" s="15"/>
      <c r="H280" s="13">
        <v>77593164</v>
      </c>
      <c r="I280" s="15"/>
      <c r="J280" s="13">
        <v>87616934</v>
      </c>
    </row>
    <row r="281" spans="1:10" ht="15" customHeight="1">
      <c r="B281" s="14"/>
      <c r="C281" s="12" t="s">
        <v>407</v>
      </c>
      <c r="D281" s="12"/>
      <c r="E281" s="12"/>
      <c r="F281" s="49"/>
      <c r="G281" s="15"/>
      <c r="H281" s="13"/>
      <c r="I281" s="15"/>
      <c r="J281" s="13"/>
    </row>
    <row r="282" spans="1:10" ht="15" customHeight="1">
      <c r="A282" s="38"/>
      <c r="B282" s="14" t="s">
        <v>412</v>
      </c>
      <c r="C282" s="12"/>
      <c r="D282" s="12"/>
      <c r="E282" s="12"/>
      <c r="F282" s="49"/>
      <c r="G282" s="15" t="s">
        <v>0</v>
      </c>
      <c r="H282" s="13"/>
      <c r="I282" s="15" t="s">
        <v>0</v>
      </c>
      <c r="J282" s="13"/>
    </row>
    <row r="283" spans="1:10" ht="15" customHeight="1">
      <c r="B283" s="14" t="s">
        <v>413</v>
      </c>
      <c r="C283" s="12"/>
      <c r="D283" s="12"/>
      <c r="E283" s="12"/>
      <c r="F283" s="49"/>
      <c r="G283" s="15" t="s">
        <v>0</v>
      </c>
      <c r="H283" s="13">
        <f>SUM(H284:H286)</f>
        <v>6573329355</v>
      </c>
      <c r="I283" s="15" t="s">
        <v>0</v>
      </c>
      <c r="J283" s="13">
        <f>SUM(J284:J286)</f>
        <v>12370863396</v>
      </c>
    </row>
    <row r="284" spans="1:10" ht="15" customHeight="1">
      <c r="B284" s="14"/>
      <c r="C284" s="12" t="s">
        <v>337</v>
      </c>
      <c r="D284" s="12"/>
      <c r="E284" s="12"/>
      <c r="F284" s="49"/>
      <c r="G284" s="15"/>
      <c r="H284" s="13">
        <v>5326132253</v>
      </c>
      <c r="I284" s="15"/>
      <c r="J284" s="13">
        <v>11100852278</v>
      </c>
    </row>
    <row r="285" spans="1:10" ht="15" customHeight="1">
      <c r="B285" s="14"/>
      <c r="C285" s="12" t="s">
        <v>339</v>
      </c>
      <c r="D285" s="12"/>
      <c r="E285" s="12"/>
      <c r="F285" s="49"/>
      <c r="G285" s="15"/>
      <c r="H285" s="13"/>
      <c r="I285" s="15"/>
      <c r="J285" s="13"/>
    </row>
    <row r="286" spans="1:10" ht="15" customHeight="1">
      <c r="A286" s="38"/>
      <c r="B286" s="14"/>
      <c r="C286" s="12" t="s">
        <v>338</v>
      </c>
      <c r="D286" s="12"/>
      <c r="E286" s="12"/>
      <c r="F286" s="49"/>
      <c r="G286" s="15"/>
      <c r="H286" s="13">
        <v>1247197102</v>
      </c>
      <c r="I286" s="15"/>
      <c r="J286" s="13">
        <v>1270011118</v>
      </c>
    </row>
    <row r="287" spans="1:10" ht="15" customHeight="1">
      <c r="B287" s="14" t="s">
        <v>394</v>
      </c>
      <c r="C287" s="12"/>
      <c r="D287" s="12"/>
      <c r="E287" s="12"/>
      <c r="F287" s="49"/>
      <c r="G287" s="15" t="s">
        <v>0</v>
      </c>
      <c r="H287" s="13">
        <f>SUM(H288:H291)</f>
        <v>2098831178</v>
      </c>
      <c r="I287" s="15" t="s">
        <v>0</v>
      </c>
      <c r="J287" s="13">
        <f>SUM(J288:J291)</f>
        <v>1816256763</v>
      </c>
    </row>
    <row r="288" spans="1:10" ht="15" customHeight="1">
      <c r="B288" s="14"/>
      <c r="C288" s="12" t="s">
        <v>362</v>
      </c>
      <c r="D288" s="12"/>
      <c r="E288" s="12"/>
      <c r="F288" s="49"/>
      <c r="G288" s="15" t="s">
        <v>0</v>
      </c>
      <c r="H288" s="13"/>
      <c r="I288" s="15" t="s">
        <v>0</v>
      </c>
      <c r="J288" s="13"/>
    </row>
    <row r="289" spans="2:10" ht="15" customHeight="1">
      <c r="B289" s="14"/>
      <c r="C289" s="12" t="s">
        <v>363</v>
      </c>
      <c r="D289" s="12"/>
      <c r="E289" s="12"/>
      <c r="F289" s="49"/>
      <c r="G289" s="15"/>
      <c r="H289" s="13">
        <v>34495119</v>
      </c>
      <c r="I289" s="15"/>
      <c r="J289" s="13">
        <v>896878</v>
      </c>
    </row>
    <row r="290" spans="2:10" ht="15" customHeight="1">
      <c r="B290" s="14"/>
      <c r="C290" s="12" t="s">
        <v>364</v>
      </c>
      <c r="D290" s="12"/>
      <c r="E290" s="12"/>
      <c r="F290" s="49"/>
      <c r="G290" s="15"/>
      <c r="H290" s="13">
        <v>1063082355</v>
      </c>
      <c r="I290" s="15"/>
      <c r="J290" s="13">
        <v>971569033</v>
      </c>
    </row>
    <row r="291" spans="2:10" ht="15" customHeight="1">
      <c r="B291" s="14"/>
      <c r="C291" s="12" t="s">
        <v>365</v>
      </c>
      <c r="D291" s="12"/>
      <c r="E291" s="12"/>
      <c r="F291" s="49"/>
      <c r="G291" s="15" t="s">
        <v>0</v>
      </c>
      <c r="H291" s="13">
        <f>SUM(G292:G297)</f>
        <v>1001253704</v>
      </c>
      <c r="I291" s="15" t="s">
        <v>0</v>
      </c>
      <c r="J291" s="13">
        <f>SUM(I292:I297)</f>
        <v>843790852</v>
      </c>
    </row>
    <row r="292" spans="2:10" ht="15" hidden="1" customHeight="1">
      <c r="B292" s="61"/>
      <c r="C292" s="62"/>
      <c r="D292" s="62" t="s">
        <v>82</v>
      </c>
      <c r="E292" s="62"/>
      <c r="F292" s="63"/>
      <c r="G292" s="15">
        <v>135103270</v>
      </c>
      <c r="H292" s="13"/>
      <c r="I292" s="15">
        <v>137355940</v>
      </c>
      <c r="J292" s="13"/>
    </row>
    <row r="293" spans="2:10" ht="15" hidden="1" customHeight="1">
      <c r="B293" s="61"/>
      <c r="C293" s="62"/>
      <c r="D293" s="62" t="s">
        <v>83</v>
      </c>
      <c r="E293" s="62"/>
      <c r="F293" s="63"/>
      <c r="G293" s="15">
        <v>386476489</v>
      </c>
      <c r="H293" s="13"/>
      <c r="I293" s="15">
        <v>396516469</v>
      </c>
      <c r="J293" s="13"/>
    </row>
    <row r="294" spans="2:10" ht="15" hidden="1" customHeight="1">
      <c r="B294" s="61"/>
      <c r="C294" s="62"/>
      <c r="D294" s="62" t="s">
        <v>84</v>
      </c>
      <c r="E294" s="62"/>
      <c r="F294" s="63"/>
      <c r="G294" s="15">
        <v>419687150</v>
      </c>
      <c r="H294" s="13"/>
      <c r="I294" s="15">
        <v>221284840</v>
      </c>
      <c r="J294" s="13"/>
    </row>
    <row r="295" spans="2:10" ht="15" hidden="1" customHeight="1">
      <c r="B295" s="61"/>
      <c r="C295" s="62"/>
      <c r="D295" s="62" t="s">
        <v>85</v>
      </c>
      <c r="E295" s="62"/>
      <c r="F295" s="63"/>
      <c r="G295" s="15">
        <v>3870000</v>
      </c>
      <c r="H295" s="13"/>
      <c r="I295" s="15">
        <v>2710000</v>
      </c>
      <c r="J295" s="13"/>
    </row>
    <row r="296" spans="2:10" ht="15" hidden="1" customHeight="1">
      <c r="B296" s="61"/>
      <c r="C296" s="62"/>
      <c r="D296" s="62" t="s">
        <v>416</v>
      </c>
      <c r="E296" s="62"/>
      <c r="F296" s="63"/>
      <c r="G296" s="15">
        <v>348300</v>
      </c>
      <c r="H296" s="13"/>
      <c r="I296" s="15">
        <v>57000</v>
      </c>
      <c r="J296" s="13"/>
    </row>
    <row r="297" spans="2:10" ht="15" hidden="1" customHeight="1">
      <c r="B297" s="61"/>
      <c r="C297" s="62"/>
      <c r="D297" s="62" t="s">
        <v>414</v>
      </c>
      <c r="E297" s="62"/>
      <c r="F297" s="63"/>
      <c r="G297" s="15">
        <v>55768495</v>
      </c>
      <c r="H297" s="13"/>
      <c r="I297" s="15">
        <v>85866603</v>
      </c>
      <c r="J297" s="13"/>
    </row>
    <row r="298" spans="2:10" ht="15" hidden="1" customHeight="1">
      <c r="B298" s="61"/>
      <c r="C298" s="62"/>
      <c r="D298" s="62" t="s">
        <v>415</v>
      </c>
      <c r="E298" s="62"/>
      <c r="F298" s="63"/>
      <c r="G298" s="15"/>
      <c r="H298" s="13"/>
      <c r="I298" s="15"/>
      <c r="J298" s="13"/>
    </row>
    <row r="299" spans="2:10" ht="15" customHeight="1">
      <c r="B299" s="14" t="s">
        <v>256</v>
      </c>
      <c r="C299" s="12"/>
      <c r="D299" s="12"/>
      <c r="E299" s="12"/>
      <c r="F299" s="49"/>
      <c r="G299" s="15" t="s">
        <v>0</v>
      </c>
      <c r="H299" s="13">
        <f>SUM(H194,H234,H246,H248,H262,H264,H279,H282,H283,H287)</f>
        <v>3208194158519</v>
      </c>
      <c r="I299" s="15" t="s">
        <v>0</v>
      </c>
      <c r="J299" s="13">
        <f>SUM(J194,J234,J246,J248,J262,J264,J279,J282,J283,J287)</f>
        <v>2283835148425</v>
      </c>
    </row>
    <row r="300" spans="2:10" ht="15" customHeight="1">
      <c r="B300" s="14" t="s">
        <v>257</v>
      </c>
      <c r="C300" s="12"/>
      <c r="D300" s="12"/>
      <c r="E300" s="12"/>
      <c r="F300" s="49"/>
      <c r="G300" s="15" t="s">
        <v>0</v>
      </c>
      <c r="H300" s="13" t="s">
        <v>0</v>
      </c>
      <c r="I300" s="15" t="s">
        <v>0</v>
      </c>
      <c r="J300" s="13" t="s">
        <v>0</v>
      </c>
    </row>
    <row r="301" spans="2:10" ht="15" customHeight="1">
      <c r="B301" s="14" t="s">
        <v>258</v>
      </c>
      <c r="C301" s="12"/>
      <c r="D301" s="12"/>
      <c r="E301" s="12"/>
      <c r="F301" s="49"/>
      <c r="G301" s="15" t="s">
        <v>0</v>
      </c>
      <c r="H301" s="13">
        <f>SUM(H302)</f>
        <v>202405950000</v>
      </c>
      <c r="I301" s="15" t="s">
        <v>0</v>
      </c>
      <c r="J301" s="13">
        <f>SUM(J302)</f>
        <v>202405950000</v>
      </c>
    </row>
    <row r="302" spans="2:10" ht="15" customHeight="1">
      <c r="B302" s="14"/>
      <c r="C302" s="12" t="s">
        <v>259</v>
      </c>
      <c r="D302" s="12"/>
      <c r="E302" s="12"/>
      <c r="F302" s="49"/>
      <c r="G302" s="15" t="s">
        <v>0</v>
      </c>
      <c r="H302" s="13">
        <v>202405950000</v>
      </c>
      <c r="I302" s="15" t="s">
        <v>0</v>
      </c>
      <c r="J302" s="13">
        <v>202405950000</v>
      </c>
    </row>
    <row r="303" spans="2:10" ht="15" customHeight="1">
      <c r="B303" s="14" t="s">
        <v>260</v>
      </c>
      <c r="C303" s="12"/>
      <c r="D303" s="12"/>
      <c r="E303" s="12"/>
      <c r="F303" s="49"/>
      <c r="G303" s="15" t="s">
        <v>0</v>
      </c>
      <c r="H303" s="13">
        <f>SUM(H304:H306)</f>
        <v>8317433789</v>
      </c>
      <c r="I303" s="15" t="s">
        <v>0</v>
      </c>
      <c r="J303" s="13">
        <f>SUM(J304:J306)</f>
        <v>8317433789</v>
      </c>
    </row>
    <row r="304" spans="2:10" ht="15" customHeight="1">
      <c r="B304" s="14"/>
      <c r="C304" s="12" t="s">
        <v>261</v>
      </c>
      <c r="D304" s="12"/>
      <c r="E304" s="12"/>
      <c r="F304" s="49"/>
      <c r="G304" s="15" t="s">
        <v>0</v>
      </c>
      <c r="H304" s="13">
        <v>8312831975</v>
      </c>
      <c r="I304" s="15" t="s">
        <v>0</v>
      </c>
      <c r="J304" s="13">
        <v>8312831975</v>
      </c>
    </row>
    <row r="305" spans="1:10" ht="15" customHeight="1">
      <c r="B305" s="14"/>
      <c r="C305" s="12" t="s">
        <v>262</v>
      </c>
      <c r="D305" s="12"/>
      <c r="E305" s="12"/>
      <c r="F305" s="49"/>
      <c r="G305" s="15" t="s">
        <v>0</v>
      </c>
      <c r="H305" s="13">
        <v>1505390</v>
      </c>
      <c r="I305" s="15" t="s">
        <v>0</v>
      </c>
      <c r="J305" s="13">
        <v>1505390</v>
      </c>
    </row>
    <row r="306" spans="1:10" ht="15" customHeight="1">
      <c r="B306" s="14"/>
      <c r="C306" s="12" t="s">
        <v>263</v>
      </c>
      <c r="D306" s="12"/>
      <c r="E306" s="12"/>
      <c r="F306" s="49"/>
      <c r="G306" s="15" t="s">
        <v>0</v>
      </c>
      <c r="H306" s="13">
        <f>G307</f>
        <v>3096424</v>
      </c>
      <c r="I306" s="15" t="s">
        <v>0</v>
      </c>
      <c r="J306" s="13">
        <f>I307</f>
        <v>3096424</v>
      </c>
    </row>
    <row r="307" spans="1:10" ht="15" hidden="1" customHeight="1">
      <c r="B307" s="61"/>
      <c r="C307" s="62"/>
      <c r="D307" s="62" t="s">
        <v>86</v>
      </c>
      <c r="E307" s="62"/>
      <c r="F307" s="63"/>
      <c r="G307" s="15">
        <v>3096424</v>
      </c>
      <c r="H307" s="13"/>
      <c r="I307" s="15">
        <v>3096424</v>
      </c>
      <c r="J307" s="13"/>
    </row>
    <row r="308" spans="1:10" ht="15" customHeight="1">
      <c r="B308" s="14" t="s">
        <v>395</v>
      </c>
      <c r="C308" s="12"/>
      <c r="D308" s="12"/>
      <c r="E308" s="12"/>
      <c r="F308" s="49"/>
      <c r="G308" s="15" t="s">
        <v>0</v>
      </c>
      <c r="H308" s="11">
        <f>SUM(H309,H310)</f>
        <v>-38825940650</v>
      </c>
      <c r="I308" s="15" t="s">
        <v>0</v>
      </c>
      <c r="J308" s="11">
        <f>SUM(J309,J310)</f>
        <v>-37500802780</v>
      </c>
    </row>
    <row r="309" spans="1:10" ht="15" customHeight="1">
      <c r="B309" s="14"/>
      <c r="C309" s="12" t="s">
        <v>264</v>
      </c>
      <c r="D309" s="12"/>
      <c r="E309" s="12"/>
      <c r="F309" s="49"/>
      <c r="G309" s="15" t="s">
        <v>0</v>
      </c>
      <c r="H309" s="11">
        <v>-38825940650</v>
      </c>
      <c r="I309" s="15" t="s">
        <v>0</v>
      </c>
      <c r="J309" s="11">
        <v>-37500802780</v>
      </c>
    </row>
    <row r="310" spans="1:10" ht="15" customHeight="1">
      <c r="B310" s="14"/>
      <c r="C310" s="12" t="s">
        <v>318</v>
      </c>
      <c r="D310" s="12"/>
      <c r="E310" s="12"/>
      <c r="F310" s="49"/>
      <c r="G310" s="15"/>
      <c r="H310" s="11"/>
      <c r="I310" s="15"/>
      <c r="J310" s="11"/>
    </row>
    <row r="311" spans="1:10" ht="15" customHeight="1">
      <c r="B311" s="14" t="s">
        <v>396</v>
      </c>
      <c r="C311" s="12"/>
      <c r="D311" s="12"/>
      <c r="E311" s="12"/>
      <c r="F311" s="49"/>
      <c r="G311" s="15" t="s">
        <v>0</v>
      </c>
      <c r="H311" s="11">
        <f>SUM(H312:H313)</f>
        <v>-739943047</v>
      </c>
      <c r="I311" s="15" t="s">
        <v>0</v>
      </c>
      <c r="J311" s="11">
        <f>SUM(J312:J313)</f>
        <v>-710265042</v>
      </c>
    </row>
    <row r="312" spans="1:10" ht="15" customHeight="1">
      <c r="B312" s="14"/>
      <c r="C312" s="12" t="s">
        <v>265</v>
      </c>
      <c r="D312" s="12"/>
      <c r="E312" s="12"/>
      <c r="F312" s="49"/>
      <c r="G312" s="15" t="s">
        <v>0</v>
      </c>
      <c r="H312" s="11">
        <v>-739943047</v>
      </c>
      <c r="I312" s="15" t="s">
        <v>0</v>
      </c>
      <c r="J312" s="11">
        <v>-710265042</v>
      </c>
    </row>
    <row r="313" spans="1:10" ht="15" customHeight="1">
      <c r="B313" s="14"/>
      <c r="C313" s="12" t="s">
        <v>319</v>
      </c>
      <c r="D313" s="12"/>
      <c r="E313" s="12"/>
      <c r="F313" s="49"/>
      <c r="G313" s="15"/>
      <c r="H313" s="11"/>
      <c r="I313" s="15"/>
      <c r="J313" s="11"/>
    </row>
    <row r="314" spans="1:10" ht="15" customHeight="1">
      <c r="B314" s="14" t="s">
        <v>397</v>
      </c>
      <c r="C314" s="12"/>
      <c r="D314" s="12"/>
      <c r="E314" s="12"/>
      <c r="F314" s="49"/>
      <c r="G314" s="15" t="s">
        <v>0</v>
      </c>
      <c r="H314" s="13">
        <f>SUM(H315:H319)</f>
        <v>184117573884</v>
      </c>
      <c r="I314" s="15" t="s">
        <v>0</v>
      </c>
      <c r="J314" s="13">
        <f>SUM(J315:J319)</f>
        <v>197602642646</v>
      </c>
    </row>
    <row r="315" spans="1:10" ht="15" customHeight="1">
      <c r="B315" s="14"/>
      <c r="C315" s="12" t="s">
        <v>320</v>
      </c>
      <c r="D315" s="12"/>
      <c r="E315" s="12"/>
      <c r="F315" s="49"/>
      <c r="G315" s="15" t="s">
        <v>0</v>
      </c>
      <c r="H315" s="13">
        <v>2740316459</v>
      </c>
      <c r="I315" s="15" t="s">
        <v>0</v>
      </c>
      <c r="J315" s="13">
        <v>888519464</v>
      </c>
    </row>
    <row r="316" spans="1:10" ht="15" customHeight="1">
      <c r="B316" s="14"/>
      <c r="C316" s="12" t="s">
        <v>321</v>
      </c>
      <c r="D316" s="12"/>
      <c r="E316" s="12"/>
      <c r="F316" s="49"/>
      <c r="G316" s="10" t="s">
        <v>0</v>
      </c>
      <c r="H316" s="41">
        <v>3648144140</v>
      </c>
      <c r="I316" s="10" t="s">
        <v>0</v>
      </c>
      <c r="J316" s="41">
        <v>3560876529</v>
      </c>
    </row>
    <row r="317" spans="1:10" ht="15" customHeight="1">
      <c r="B317" s="14"/>
      <c r="C317" s="12" t="s">
        <v>322</v>
      </c>
      <c r="D317" s="12"/>
      <c r="E317" s="12"/>
      <c r="F317" s="49"/>
      <c r="G317" s="15" t="s">
        <v>0</v>
      </c>
      <c r="H317" s="13"/>
      <c r="I317" s="15" t="s">
        <v>0</v>
      </c>
      <c r="J317" s="13"/>
    </row>
    <row r="318" spans="1:10" ht="15" customHeight="1">
      <c r="B318" s="14"/>
      <c r="C318" s="12" t="s">
        <v>266</v>
      </c>
      <c r="D318" s="12"/>
      <c r="E318" s="12"/>
      <c r="F318" s="49"/>
      <c r="G318" s="15" t="s">
        <v>0</v>
      </c>
      <c r="H318" s="13"/>
      <c r="I318" s="15" t="s">
        <v>0</v>
      </c>
      <c r="J318" s="13"/>
    </row>
    <row r="319" spans="1:10" ht="15" customHeight="1">
      <c r="A319" s="38"/>
      <c r="B319" s="14"/>
      <c r="C319" s="12" t="s">
        <v>323</v>
      </c>
      <c r="D319" s="12"/>
      <c r="E319" s="12"/>
      <c r="F319" s="49"/>
      <c r="G319" s="15"/>
      <c r="H319" s="13">
        <v>177729113285</v>
      </c>
      <c r="I319" s="15"/>
      <c r="J319" s="13">
        <v>193153246653</v>
      </c>
    </row>
    <row r="320" spans="1:10" ht="15" hidden="1" customHeight="1">
      <c r="A320" s="36"/>
      <c r="B320" s="61"/>
      <c r="C320" s="62"/>
      <c r="D320" s="62" t="s">
        <v>87</v>
      </c>
      <c r="E320" s="62"/>
      <c r="F320" s="63"/>
      <c r="G320" s="15">
        <v>5032901188</v>
      </c>
      <c r="H320" s="13"/>
      <c r="I320" s="15">
        <v>48463536570</v>
      </c>
      <c r="J320" s="13"/>
    </row>
    <row r="321" spans="2:10" ht="15" customHeight="1">
      <c r="B321" s="14" t="s">
        <v>324</v>
      </c>
      <c r="C321" s="12"/>
      <c r="D321" s="12"/>
      <c r="E321" s="12"/>
      <c r="F321" s="49"/>
      <c r="G321" s="15" t="s">
        <v>0</v>
      </c>
      <c r="H321" s="13">
        <f>SUM(H301,H303,H308,H311,H314)</f>
        <v>355275073976</v>
      </c>
      <c r="I321" s="15" t="s">
        <v>0</v>
      </c>
      <c r="J321" s="13">
        <f>SUM(J301,J303,J308,J311,J314)</f>
        <v>370114958613</v>
      </c>
    </row>
    <row r="322" spans="2:10" ht="15" customHeight="1">
      <c r="B322" s="30" t="s">
        <v>267</v>
      </c>
      <c r="C322" s="31"/>
      <c r="D322" s="31"/>
      <c r="E322" s="31"/>
      <c r="F322" s="59"/>
      <c r="G322" s="32" t="s">
        <v>0</v>
      </c>
      <c r="H322" s="33">
        <f>H299+H321</f>
        <v>3563469232495</v>
      </c>
      <c r="I322" s="32" t="s">
        <v>0</v>
      </c>
      <c r="J322" s="33">
        <f>J299+J321</f>
        <v>2653950107038</v>
      </c>
    </row>
    <row r="323" spans="2:10" ht="15" customHeight="1">
      <c r="B323" s="39"/>
      <c r="C323" s="39"/>
      <c r="D323" s="39"/>
      <c r="E323" s="39"/>
      <c r="F323" s="39"/>
      <c r="G323" s="40"/>
      <c r="H323" s="40">
        <f>H192-H299-H321</f>
        <v>0</v>
      </c>
      <c r="I323" s="40"/>
      <c r="J323" s="40">
        <f>J192-J299-J321</f>
        <v>0</v>
      </c>
    </row>
    <row r="324" spans="2:10" ht="15" customHeight="1"/>
  </sheetData>
  <autoFilter ref="B7:J323">
    <filterColumn colId="0" showButton="0">
      <colorFilter dxfId="0"/>
    </filterColumn>
    <filterColumn colId="1" showButton="0"/>
    <filterColumn colId="2" showButton="0"/>
    <filterColumn colId="3" showButton="0"/>
    <filterColumn colId="5" showButton="0"/>
    <filterColumn colId="7" showButton="0"/>
  </autoFilter>
  <mergeCells count="6">
    <mergeCell ref="G5:J5"/>
    <mergeCell ref="G2:J2"/>
    <mergeCell ref="G4:J4"/>
    <mergeCell ref="B7:F7"/>
    <mergeCell ref="I7:J7"/>
    <mergeCell ref="G7:H7"/>
  </mergeCells>
  <phoneticPr fontId="5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ignoredErrors>
    <ignoredError sqref="I49:J58 I60:J107 J59 I109:J129 I108 I131:J137 J130 I141:J146 J140 I139:J139 J138 I148:J175 J147 I223:J263 I176 I285:J285 I284 I287:J289 I286 I278:J283 J277 I291:J292 I290 I295:J311 J293:J294 I313:J315 I312 I317:J318 I316 I321:J322 I319 J320 G38 G32 I32:J47 G101 G118 G127 I177:J207 I209:J212 I214:J221 J213 G251 I265:J276 I26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BF128"/>
  <sheetViews>
    <sheetView showGridLines="0" zoomScale="115" zoomScaleNormal="115" workbookViewId="0"/>
  </sheetViews>
  <sheetFormatPr defaultRowHeight="12"/>
  <cols>
    <col min="1" max="1" width="8.625" style="2" customWidth="1"/>
    <col min="2" max="7" width="2.125" style="2" customWidth="1"/>
    <col min="8" max="8" width="50.625" style="2" customWidth="1"/>
    <col min="9" max="12" width="16" style="1" customWidth="1"/>
    <col min="13" max="16384" width="9" style="2"/>
  </cols>
  <sheetData>
    <row r="1" spans="1:12" ht="15" customHeight="1"/>
    <row r="2" spans="1:12" ht="15" customHeight="1">
      <c r="I2" s="75"/>
      <c r="J2" s="75"/>
      <c r="K2" s="75"/>
      <c r="L2" s="75"/>
    </row>
    <row r="3" spans="1:12" ht="15" customHeight="1">
      <c r="H3" s="66" t="s">
        <v>425</v>
      </c>
    </row>
    <row r="4" spans="1:12" ht="15" customHeight="1">
      <c r="H4" s="66" t="s">
        <v>122</v>
      </c>
      <c r="I4" s="74"/>
      <c r="J4" s="74"/>
      <c r="K4" s="74"/>
      <c r="L4" s="74"/>
    </row>
    <row r="5" spans="1:12" s="64" customFormat="1" ht="15" customHeight="1">
      <c r="I5" s="74"/>
      <c r="J5" s="74"/>
      <c r="K5" s="74"/>
      <c r="L5" s="74"/>
    </row>
    <row r="6" spans="1:12" s="35" customFormat="1" ht="15" customHeight="1">
      <c r="B6" s="35" t="s">
        <v>123</v>
      </c>
      <c r="J6" s="43"/>
      <c r="L6" s="43"/>
    </row>
    <row r="7" spans="1:12" ht="15" customHeight="1">
      <c r="A7" s="65"/>
      <c r="B7" s="76"/>
      <c r="C7" s="77"/>
      <c r="D7" s="77"/>
      <c r="E7" s="77"/>
      <c r="F7" s="77"/>
      <c r="G7" s="77"/>
      <c r="H7" s="78"/>
      <c r="I7" s="68" t="s">
        <v>428</v>
      </c>
      <c r="J7" s="69"/>
      <c r="K7" s="68" t="s">
        <v>429</v>
      </c>
      <c r="L7" s="69"/>
    </row>
    <row r="8" spans="1:12" s="7" customFormat="1" ht="15" customHeight="1">
      <c r="B8" s="16" t="s">
        <v>378</v>
      </c>
      <c r="C8" s="17"/>
      <c r="D8" s="17"/>
      <c r="E8" s="8"/>
      <c r="F8" s="8"/>
      <c r="G8" s="8"/>
      <c r="H8" s="9"/>
      <c r="I8" s="22"/>
      <c r="J8" s="23">
        <f>SUM(J9,J19,J26,J31,J36,J39,J42)</f>
        <v>174211417504</v>
      </c>
      <c r="K8" s="22"/>
      <c r="L8" s="23">
        <f>SUM(L9,L19,L26,L31,L36,L39,L42)</f>
        <v>149856602418</v>
      </c>
    </row>
    <row r="9" spans="1:12" ht="15" customHeight="1">
      <c r="B9" s="18"/>
      <c r="C9" s="19" t="s">
        <v>382</v>
      </c>
      <c r="D9" s="19"/>
      <c r="E9" s="3"/>
      <c r="F9" s="3"/>
      <c r="G9" s="3"/>
      <c r="H9" s="4"/>
      <c r="I9" s="10"/>
      <c r="J9" s="11">
        <f>SUM(I10:I18)</f>
        <v>17185371854</v>
      </c>
      <c r="K9" s="10"/>
      <c r="L9" s="11">
        <f>SUM(K10:K18)</f>
        <v>15683204363</v>
      </c>
    </row>
    <row r="10" spans="1:12" ht="15" customHeight="1">
      <c r="B10" s="18"/>
      <c r="C10" s="19"/>
      <c r="D10" s="19" t="s">
        <v>124</v>
      </c>
      <c r="E10" s="3"/>
      <c r="F10" s="3"/>
      <c r="G10" s="3"/>
      <c r="H10" s="4"/>
      <c r="I10" s="10">
        <v>12204859505</v>
      </c>
      <c r="J10" s="11" t="s">
        <v>0</v>
      </c>
      <c r="K10" s="10">
        <v>12611803289</v>
      </c>
      <c r="L10" s="11" t="s">
        <v>0</v>
      </c>
    </row>
    <row r="11" spans="1:12" ht="15" customHeight="1">
      <c r="B11" s="18"/>
      <c r="C11" s="19"/>
      <c r="D11" s="19" t="s">
        <v>125</v>
      </c>
      <c r="E11" s="3"/>
      <c r="F11" s="3"/>
      <c r="G11" s="3"/>
      <c r="H11" s="4"/>
      <c r="I11" s="10">
        <v>3186648592</v>
      </c>
      <c r="J11" s="11" t="s">
        <v>0</v>
      </c>
      <c r="K11" s="10">
        <v>1419887682</v>
      </c>
      <c r="L11" s="11" t="s">
        <v>0</v>
      </c>
    </row>
    <row r="12" spans="1:12" ht="15" customHeight="1">
      <c r="B12" s="18"/>
      <c r="C12" s="19"/>
      <c r="D12" s="19" t="s">
        <v>126</v>
      </c>
      <c r="E12" s="3"/>
      <c r="F12" s="3"/>
      <c r="G12" s="3"/>
      <c r="H12" s="4"/>
      <c r="I12" s="10">
        <v>10000000</v>
      </c>
      <c r="J12" s="11" t="s">
        <v>0</v>
      </c>
      <c r="K12" s="10">
        <v>57727273</v>
      </c>
      <c r="L12" s="11" t="s">
        <v>0</v>
      </c>
    </row>
    <row r="13" spans="1:12" ht="15" customHeight="1">
      <c r="B13" s="18"/>
      <c r="C13" s="19"/>
      <c r="D13" s="19" t="s">
        <v>127</v>
      </c>
      <c r="E13" s="3"/>
      <c r="F13" s="3"/>
      <c r="G13" s="3"/>
      <c r="H13" s="4"/>
      <c r="I13" s="10">
        <v>439137263</v>
      </c>
      <c r="J13" s="11" t="s">
        <v>0</v>
      </c>
      <c r="K13" s="10">
        <v>473534936</v>
      </c>
      <c r="L13" s="11" t="s">
        <v>0</v>
      </c>
    </row>
    <row r="14" spans="1:12" ht="15" customHeight="1">
      <c r="B14" s="18"/>
      <c r="C14" s="19"/>
      <c r="D14" s="19" t="s">
        <v>128</v>
      </c>
      <c r="E14" s="3"/>
      <c r="F14" s="3"/>
      <c r="G14" s="3"/>
      <c r="H14" s="4"/>
      <c r="I14" s="10">
        <v>109395964</v>
      </c>
      <c r="J14" s="11" t="s">
        <v>0</v>
      </c>
      <c r="K14" s="10">
        <v>5481430</v>
      </c>
      <c r="L14" s="11" t="s">
        <v>0</v>
      </c>
    </row>
    <row r="15" spans="1:12" ht="15" customHeight="1">
      <c r="B15" s="18"/>
      <c r="C15" s="19"/>
      <c r="D15" s="19" t="s">
        <v>129</v>
      </c>
      <c r="E15" s="3"/>
      <c r="F15" s="3"/>
      <c r="G15" s="3"/>
      <c r="H15" s="4"/>
      <c r="I15" s="10">
        <v>783981819</v>
      </c>
      <c r="J15" s="11" t="s">
        <v>0</v>
      </c>
      <c r="K15" s="10">
        <v>707727273</v>
      </c>
      <c r="L15" s="11" t="s">
        <v>0</v>
      </c>
    </row>
    <row r="16" spans="1:12" ht="15" customHeight="1">
      <c r="B16" s="18"/>
      <c r="C16" s="19"/>
      <c r="D16" s="19" t="s">
        <v>130</v>
      </c>
      <c r="E16" s="3"/>
      <c r="F16" s="3"/>
      <c r="G16" s="3"/>
      <c r="H16" s="4"/>
      <c r="I16" s="10"/>
      <c r="J16" s="11" t="s">
        <v>0</v>
      </c>
      <c r="K16" s="10"/>
      <c r="L16" s="11" t="s">
        <v>0</v>
      </c>
    </row>
    <row r="17" spans="1:12" ht="15" customHeight="1">
      <c r="B17" s="18"/>
      <c r="C17" s="19"/>
      <c r="D17" s="19" t="s">
        <v>131</v>
      </c>
      <c r="E17" s="3"/>
      <c r="F17" s="3"/>
      <c r="G17" s="3"/>
      <c r="H17" s="4"/>
      <c r="I17" s="10">
        <v>1500000</v>
      </c>
      <c r="J17" s="11" t="s">
        <v>0</v>
      </c>
      <c r="K17" s="10">
        <v>1500000</v>
      </c>
      <c r="L17" s="11" t="s">
        <v>0</v>
      </c>
    </row>
    <row r="18" spans="1:12" ht="15" customHeight="1">
      <c r="B18" s="18"/>
      <c r="C18" s="19"/>
      <c r="D18" s="19" t="s">
        <v>132</v>
      </c>
      <c r="E18" s="3"/>
      <c r="F18" s="3"/>
      <c r="G18" s="3"/>
      <c r="H18" s="4"/>
      <c r="I18" s="10">
        <v>449848711</v>
      </c>
      <c r="J18" s="11"/>
      <c r="K18" s="10">
        <v>405542480</v>
      </c>
      <c r="L18" s="11"/>
    </row>
    <row r="19" spans="1:12" ht="15" customHeight="1">
      <c r="B19" s="18"/>
      <c r="C19" s="19" t="s">
        <v>148</v>
      </c>
      <c r="D19" s="19"/>
      <c r="E19" s="3"/>
      <c r="F19" s="3"/>
      <c r="G19" s="3"/>
      <c r="H19" s="4"/>
      <c r="I19" s="10"/>
      <c r="J19" s="11">
        <f>SUM(I20:I25)</f>
        <v>28873433563</v>
      </c>
      <c r="K19" s="10"/>
      <c r="L19" s="11">
        <f>SUM(K20:K25)</f>
        <v>55262525324</v>
      </c>
    </row>
    <row r="20" spans="1:12" ht="15" customHeight="1">
      <c r="B20" s="18"/>
      <c r="C20" s="19"/>
      <c r="D20" s="19" t="s">
        <v>133</v>
      </c>
      <c r="E20" s="3"/>
      <c r="F20" s="3"/>
      <c r="G20" s="3"/>
      <c r="H20" s="4"/>
      <c r="I20" s="10">
        <v>23050097609</v>
      </c>
      <c r="J20" s="11"/>
      <c r="K20" s="10">
        <v>32510449325</v>
      </c>
      <c r="L20" s="11"/>
    </row>
    <row r="21" spans="1:12" ht="15" customHeight="1">
      <c r="B21" s="18"/>
      <c r="C21" s="19"/>
      <c r="D21" s="19" t="s">
        <v>134</v>
      </c>
      <c r="E21" s="3"/>
      <c r="F21" s="3"/>
      <c r="G21" s="3"/>
      <c r="H21" s="4"/>
      <c r="I21" s="10">
        <v>4045752836</v>
      </c>
      <c r="J21" s="11" t="s">
        <v>0</v>
      </c>
      <c r="K21" s="10">
        <v>20592421876</v>
      </c>
      <c r="L21" s="11" t="s">
        <v>0</v>
      </c>
    </row>
    <row r="22" spans="1:12" ht="15" customHeight="1">
      <c r="B22" s="18"/>
      <c r="C22" s="19"/>
      <c r="D22" s="19" t="s">
        <v>135</v>
      </c>
      <c r="E22" s="3"/>
      <c r="F22" s="3"/>
      <c r="G22" s="3"/>
      <c r="H22" s="4"/>
      <c r="I22" s="10">
        <v>377236146</v>
      </c>
      <c r="J22" s="11" t="s">
        <v>0</v>
      </c>
      <c r="K22" s="10">
        <v>509598717</v>
      </c>
      <c r="L22" s="11" t="s">
        <v>0</v>
      </c>
    </row>
    <row r="23" spans="1:12" ht="15" customHeight="1">
      <c r="B23" s="18"/>
      <c r="C23" s="19"/>
      <c r="D23" s="19" t="s">
        <v>149</v>
      </c>
      <c r="E23" s="3"/>
      <c r="F23" s="3"/>
      <c r="G23" s="3"/>
      <c r="H23" s="4"/>
      <c r="I23" s="10"/>
      <c r="J23" s="11" t="s">
        <v>0</v>
      </c>
      <c r="K23" s="10"/>
      <c r="L23" s="11" t="s">
        <v>0</v>
      </c>
    </row>
    <row r="24" spans="1:12" ht="15" customHeight="1">
      <c r="B24" s="18"/>
      <c r="C24" s="19"/>
      <c r="D24" s="19" t="s">
        <v>150</v>
      </c>
      <c r="E24" s="3"/>
      <c r="F24" s="3"/>
      <c r="G24" s="3"/>
      <c r="H24" s="4"/>
      <c r="I24" s="10"/>
      <c r="J24" s="11"/>
      <c r="K24" s="10"/>
      <c r="L24" s="11"/>
    </row>
    <row r="25" spans="1:12" ht="15" customHeight="1">
      <c r="B25" s="18"/>
      <c r="C25" s="19"/>
      <c r="D25" s="19" t="s">
        <v>136</v>
      </c>
      <c r="E25" s="3"/>
      <c r="F25" s="3"/>
      <c r="G25" s="3"/>
      <c r="H25" s="4"/>
      <c r="I25" s="10">
        <v>1400346972</v>
      </c>
      <c r="J25" s="11"/>
      <c r="K25" s="10">
        <v>1650055406</v>
      </c>
      <c r="L25" s="11"/>
    </row>
    <row r="26" spans="1:12" ht="15" customHeight="1">
      <c r="B26" s="18"/>
      <c r="C26" s="19" t="s">
        <v>151</v>
      </c>
      <c r="D26" s="19"/>
      <c r="E26" s="3"/>
      <c r="F26" s="3"/>
      <c r="G26" s="3"/>
      <c r="H26" s="4"/>
      <c r="I26" s="10"/>
      <c r="J26" s="11">
        <f>SUM(I27:I30)</f>
        <v>109533966051</v>
      </c>
      <c r="K26" s="10"/>
      <c r="L26" s="11">
        <f>SUM(K27:K30)</f>
        <v>62888906300</v>
      </c>
    </row>
    <row r="27" spans="1:12" ht="15" customHeight="1">
      <c r="A27" s="37"/>
      <c r="B27" s="18"/>
      <c r="C27" s="19"/>
      <c r="D27" s="19" t="s">
        <v>152</v>
      </c>
      <c r="E27" s="3"/>
      <c r="F27" s="3"/>
      <c r="G27" s="3"/>
      <c r="H27" s="4"/>
      <c r="I27" s="10">
        <v>105267807303</v>
      </c>
      <c r="J27" s="11" t="s">
        <v>0</v>
      </c>
      <c r="K27" s="10">
        <v>61253304312</v>
      </c>
      <c r="L27" s="11" t="s">
        <v>0</v>
      </c>
    </row>
    <row r="28" spans="1:12" ht="15" customHeight="1">
      <c r="A28" s="37"/>
      <c r="B28" s="18"/>
      <c r="C28" s="19"/>
      <c r="D28" s="19" t="s">
        <v>137</v>
      </c>
      <c r="E28" s="3"/>
      <c r="F28" s="3"/>
      <c r="G28" s="3"/>
      <c r="H28" s="4"/>
      <c r="I28" s="10">
        <v>4266148070</v>
      </c>
      <c r="J28" s="11"/>
      <c r="K28" s="10">
        <v>1624831254</v>
      </c>
      <c r="L28" s="11"/>
    </row>
    <row r="29" spans="1:12" ht="15" customHeight="1">
      <c r="A29" s="37"/>
      <c r="B29" s="18"/>
      <c r="C29" s="19"/>
      <c r="D29" s="19" t="s">
        <v>138</v>
      </c>
      <c r="E29" s="3"/>
      <c r="F29" s="3"/>
      <c r="G29" s="3"/>
      <c r="H29" s="4"/>
      <c r="I29" s="10">
        <v>10678</v>
      </c>
      <c r="J29" s="11" t="s">
        <v>0</v>
      </c>
      <c r="K29" s="10"/>
      <c r="L29" s="11" t="s">
        <v>0</v>
      </c>
    </row>
    <row r="30" spans="1:12" ht="15" customHeight="1">
      <c r="A30" s="37"/>
      <c r="B30" s="18"/>
      <c r="C30" s="19"/>
      <c r="D30" s="19" t="s">
        <v>139</v>
      </c>
      <c r="E30" s="3"/>
      <c r="F30" s="3"/>
      <c r="G30" s="3"/>
      <c r="H30" s="4"/>
      <c r="I30" s="10"/>
      <c r="J30" s="11"/>
      <c r="K30" s="10">
        <v>10770734</v>
      </c>
      <c r="L30" s="11"/>
    </row>
    <row r="31" spans="1:12" ht="15" customHeight="1">
      <c r="B31" s="18"/>
      <c r="C31" s="19" t="s">
        <v>383</v>
      </c>
      <c r="D31" s="19"/>
      <c r="E31" s="3"/>
      <c r="F31" s="3"/>
      <c r="G31" s="3"/>
      <c r="H31" s="4"/>
      <c r="I31" s="10"/>
      <c r="J31" s="11">
        <f>SUM(I32:I35)</f>
        <v>15262832365</v>
      </c>
      <c r="K31" s="10"/>
      <c r="L31" s="11">
        <f>SUM(K32:K35)</f>
        <v>14919688658</v>
      </c>
    </row>
    <row r="32" spans="1:12" ht="15" customHeight="1">
      <c r="B32" s="18"/>
      <c r="C32" s="19"/>
      <c r="D32" s="19" t="s">
        <v>153</v>
      </c>
      <c r="E32" s="3"/>
      <c r="F32" s="3"/>
      <c r="G32" s="3"/>
      <c r="H32" s="4"/>
      <c r="I32" s="10">
        <v>682270673</v>
      </c>
      <c r="J32" s="11" t="s">
        <v>0</v>
      </c>
      <c r="K32" s="10">
        <f>918040992-20034185</f>
        <v>898006807</v>
      </c>
      <c r="L32" s="11" t="s">
        <v>0</v>
      </c>
    </row>
    <row r="33" spans="1:12" ht="15" customHeight="1">
      <c r="B33" s="18"/>
      <c r="C33" s="19"/>
      <c r="D33" s="19" t="s">
        <v>140</v>
      </c>
      <c r="E33" s="3"/>
      <c r="F33" s="3"/>
      <c r="G33" s="3"/>
      <c r="H33" s="4"/>
      <c r="I33" s="10">
        <v>7563915143</v>
      </c>
      <c r="J33" s="11" t="s">
        <v>0</v>
      </c>
      <c r="K33" s="10">
        <f>7355644749+20034185</f>
        <v>7375678934</v>
      </c>
      <c r="L33" s="11" t="s">
        <v>0</v>
      </c>
    </row>
    <row r="34" spans="1:12" ht="15" customHeight="1">
      <c r="A34" s="36"/>
      <c r="B34" s="18"/>
      <c r="C34" s="19"/>
      <c r="D34" s="19" t="s">
        <v>141</v>
      </c>
      <c r="E34" s="3"/>
      <c r="F34" s="3"/>
      <c r="G34" s="3"/>
      <c r="H34" s="4"/>
      <c r="I34" s="10">
        <v>6505850830</v>
      </c>
      <c r="J34" s="11" t="s">
        <v>0</v>
      </c>
      <c r="K34" s="10">
        <v>6131599387</v>
      </c>
      <c r="L34" s="11" t="s">
        <v>0</v>
      </c>
    </row>
    <row r="35" spans="1:12" ht="15" customHeight="1">
      <c r="B35" s="18"/>
      <c r="C35" s="19"/>
      <c r="D35" s="19" t="s">
        <v>154</v>
      </c>
      <c r="E35" s="3"/>
      <c r="F35" s="3"/>
      <c r="G35" s="3"/>
      <c r="H35" s="4"/>
      <c r="I35" s="10">
        <v>510795719</v>
      </c>
      <c r="J35" s="11" t="s">
        <v>0</v>
      </c>
      <c r="K35" s="10">
        <v>514403530</v>
      </c>
      <c r="L35" s="11" t="s">
        <v>0</v>
      </c>
    </row>
    <row r="36" spans="1:12" ht="15" customHeight="1">
      <c r="B36" s="18"/>
      <c r="C36" s="19" t="s">
        <v>155</v>
      </c>
      <c r="D36" s="19"/>
      <c r="E36" s="3"/>
      <c r="F36" s="3"/>
      <c r="G36" s="3"/>
      <c r="H36" s="4"/>
      <c r="I36" s="10"/>
      <c r="J36" s="13">
        <f>SUM(I37:I38)</f>
        <v>0</v>
      </c>
      <c r="K36" s="10"/>
      <c r="L36" s="13">
        <f>SUM(K37:K38)</f>
        <v>0</v>
      </c>
    </row>
    <row r="37" spans="1:12" ht="15" customHeight="1">
      <c r="B37" s="18"/>
      <c r="C37" s="19"/>
      <c r="D37" s="19" t="s">
        <v>156</v>
      </c>
      <c r="E37" s="3"/>
      <c r="F37" s="3"/>
      <c r="G37" s="3"/>
      <c r="H37" s="4"/>
      <c r="I37" s="10"/>
      <c r="J37" s="11" t="s">
        <v>0</v>
      </c>
      <c r="K37" s="10"/>
      <c r="L37" s="11" t="s">
        <v>0</v>
      </c>
    </row>
    <row r="38" spans="1:12" ht="15" customHeight="1">
      <c r="B38" s="18"/>
      <c r="C38" s="19"/>
      <c r="D38" s="19" t="s">
        <v>328</v>
      </c>
      <c r="E38" s="3"/>
      <c r="F38" s="3"/>
      <c r="G38" s="3"/>
      <c r="H38" s="4"/>
      <c r="I38" s="10"/>
      <c r="J38" s="11"/>
      <c r="K38" s="10"/>
      <c r="L38" s="11"/>
    </row>
    <row r="39" spans="1:12" ht="15" customHeight="1">
      <c r="B39" s="18"/>
      <c r="C39" s="19" t="s">
        <v>157</v>
      </c>
      <c r="D39" s="19"/>
      <c r="E39" s="3"/>
      <c r="F39" s="3"/>
      <c r="G39" s="3"/>
      <c r="H39" s="4"/>
      <c r="I39" s="10"/>
      <c r="J39" s="11">
        <f>SUM(I40:I41)</f>
        <v>2305391467</v>
      </c>
      <c r="K39" s="10"/>
      <c r="L39" s="11">
        <f>SUM(K40:K41)</f>
        <v>806522377</v>
      </c>
    </row>
    <row r="40" spans="1:12" ht="15" customHeight="1">
      <c r="B40" s="18"/>
      <c r="C40" s="19"/>
      <c r="D40" s="19" t="s">
        <v>158</v>
      </c>
      <c r="E40" s="3"/>
      <c r="F40" s="3"/>
      <c r="G40" s="3"/>
      <c r="H40" s="4"/>
      <c r="I40" s="10">
        <v>816684252</v>
      </c>
      <c r="J40" s="11" t="s">
        <v>0</v>
      </c>
      <c r="K40" s="10">
        <v>323074387</v>
      </c>
      <c r="L40" s="11" t="s">
        <v>0</v>
      </c>
    </row>
    <row r="41" spans="1:12" ht="15" customHeight="1">
      <c r="B41" s="18"/>
      <c r="C41" s="19"/>
      <c r="D41" s="19" t="s">
        <v>159</v>
      </c>
      <c r="E41" s="3"/>
      <c r="F41" s="3"/>
      <c r="G41" s="3"/>
      <c r="H41" s="4"/>
      <c r="I41" s="10">
        <v>1488707215</v>
      </c>
      <c r="J41" s="11" t="s">
        <v>0</v>
      </c>
      <c r="K41" s="10">
        <v>483447990</v>
      </c>
      <c r="L41" s="11" t="s">
        <v>0</v>
      </c>
    </row>
    <row r="42" spans="1:12" ht="15" customHeight="1">
      <c r="B42" s="20"/>
      <c r="C42" s="21" t="s">
        <v>160</v>
      </c>
      <c r="D42" s="21"/>
      <c r="E42" s="3"/>
      <c r="F42" s="3"/>
      <c r="G42" s="3"/>
      <c r="H42" s="4"/>
      <c r="I42" s="10"/>
      <c r="J42" s="11">
        <f>SUM(I43:I46)</f>
        <v>1050422204</v>
      </c>
      <c r="K42" s="10"/>
      <c r="L42" s="11">
        <f>SUM(K43:K46)</f>
        <v>295755396</v>
      </c>
    </row>
    <row r="43" spans="1:12" ht="15" customHeight="1">
      <c r="B43" s="20"/>
      <c r="C43" s="21"/>
      <c r="D43" s="21" t="s">
        <v>161</v>
      </c>
      <c r="E43" s="3"/>
      <c r="F43" s="3"/>
      <c r="G43" s="3"/>
      <c r="H43" s="4"/>
      <c r="I43" s="10">
        <v>944991158</v>
      </c>
      <c r="J43" s="11" t="s">
        <v>0</v>
      </c>
      <c r="K43" s="10">
        <v>259243306</v>
      </c>
      <c r="L43" s="11" t="s">
        <v>0</v>
      </c>
    </row>
    <row r="44" spans="1:12" ht="15" customHeight="1">
      <c r="B44" s="20"/>
      <c r="C44" s="21"/>
      <c r="D44" s="21" t="s">
        <v>331</v>
      </c>
      <c r="E44" s="3"/>
      <c r="F44" s="3"/>
      <c r="G44" s="3"/>
      <c r="H44" s="4"/>
      <c r="I44" s="10">
        <v>41240850</v>
      </c>
      <c r="J44" s="11"/>
      <c r="K44" s="10">
        <v>36512090</v>
      </c>
      <c r="L44" s="11"/>
    </row>
    <row r="45" spans="1:12" ht="15" customHeight="1">
      <c r="B45" s="20"/>
      <c r="C45" s="21"/>
      <c r="D45" s="21" t="s">
        <v>329</v>
      </c>
      <c r="E45" s="3"/>
      <c r="F45" s="3"/>
      <c r="G45" s="3"/>
      <c r="H45" s="4"/>
      <c r="I45" s="10">
        <v>64190196</v>
      </c>
      <c r="J45" s="11" t="s">
        <v>0</v>
      </c>
      <c r="K45" s="10"/>
      <c r="L45" s="11" t="s">
        <v>0</v>
      </c>
    </row>
    <row r="46" spans="1:12" ht="15" customHeight="1">
      <c r="B46" s="20"/>
      <c r="C46" s="21"/>
      <c r="D46" s="21" t="s">
        <v>330</v>
      </c>
      <c r="E46" s="3"/>
      <c r="F46" s="3"/>
      <c r="G46" s="3"/>
      <c r="H46" s="4"/>
      <c r="I46" s="10"/>
      <c r="J46" s="11"/>
      <c r="K46" s="10"/>
      <c r="L46" s="11"/>
    </row>
    <row r="47" spans="1:12" ht="15" customHeight="1">
      <c r="B47" s="20" t="s">
        <v>162</v>
      </c>
      <c r="C47" s="21"/>
      <c r="D47" s="21"/>
      <c r="E47" s="3"/>
      <c r="F47" s="3"/>
      <c r="G47" s="3"/>
      <c r="H47" s="4"/>
      <c r="I47" s="10"/>
      <c r="J47" s="11">
        <f>SUM(J48,J55,J62,J67,J71,J74,J77,J101)</f>
        <v>167300756004</v>
      </c>
      <c r="K47" s="10"/>
      <c r="L47" s="11">
        <f>SUM(L48,L55,L62,L67,L71,L74,L77,L101)</f>
        <v>124634857457</v>
      </c>
    </row>
    <row r="48" spans="1:12" ht="15" customHeight="1">
      <c r="B48" s="20"/>
      <c r="C48" s="21" t="s">
        <v>163</v>
      </c>
      <c r="D48" s="21"/>
      <c r="E48" s="3"/>
      <c r="F48" s="3"/>
      <c r="G48" s="3"/>
      <c r="H48" s="4"/>
      <c r="I48" s="10"/>
      <c r="J48" s="11">
        <f>SUM(I49:I54)</f>
        <v>5708955860</v>
      </c>
      <c r="K48" s="10"/>
      <c r="L48" s="11">
        <f>SUM(K49:K54)</f>
        <v>5414962721</v>
      </c>
    </row>
    <row r="49" spans="1:12" ht="15" customHeight="1">
      <c r="B49" s="20"/>
      <c r="C49" s="21"/>
      <c r="D49" s="21" t="s">
        <v>142</v>
      </c>
      <c r="E49" s="3"/>
      <c r="F49" s="3"/>
      <c r="G49" s="3"/>
      <c r="H49" s="4"/>
      <c r="I49" s="10">
        <v>5023235535</v>
      </c>
      <c r="J49" s="11" t="s">
        <v>0</v>
      </c>
      <c r="K49" s="10">
        <v>4902578653</v>
      </c>
      <c r="L49" s="11" t="s">
        <v>0</v>
      </c>
    </row>
    <row r="50" spans="1:12" ht="15" customHeight="1">
      <c r="B50" s="20"/>
      <c r="C50" s="21"/>
      <c r="D50" s="21" t="s">
        <v>164</v>
      </c>
      <c r="E50" s="3"/>
      <c r="F50" s="3"/>
      <c r="G50" s="3"/>
      <c r="H50" s="4"/>
      <c r="I50" s="10">
        <v>30456535</v>
      </c>
      <c r="J50" s="11" t="s">
        <v>0</v>
      </c>
      <c r="K50" s="10">
        <v>18582807</v>
      </c>
      <c r="L50" s="11" t="s">
        <v>0</v>
      </c>
    </row>
    <row r="51" spans="1:12" ht="15" customHeight="1">
      <c r="B51" s="20"/>
      <c r="C51" s="21"/>
      <c r="D51" s="21" t="s">
        <v>143</v>
      </c>
      <c r="E51" s="3"/>
      <c r="F51" s="3"/>
      <c r="G51" s="3"/>
      <c r="H51" s="4"/>
      <c r="I51" s="10"/>
      <c r="J51" s="11"/>
      <c r="K51" s="10"/>
      <c r="L51" s="11"/>
    </row>
    <row r="52" spans="1:12" ht="15" customHeight="1">
      <c r="B52" s="20"/>
      <c r="C52" s="21"/>
      <c r="D52" s="21" t="s">
        <v>144</v>
      </c>
      <c r="E52" s="3"/>
      <c r="F52" s="3"/>
      <c r="G52" s="3"/>
      <c r="H52" s="4"/>
      <c r="I52" s="10">
        <v>30419713</v>
      </c>
      <c r="J52" s="11" t="s">
        <v>0</v>
      </c>
      <c r="K52" s="10">
        <v>27760932</v>
      </c>
      <c r="L52" s="11" t="s">
        <v>0</v>
      </c>
    </row>
    <row r="53" spans="1:12" ht="15" customHeight="1">
      <c r="B53" s="20"/>
      <c r="C53" s="21"/>
      <c r="D53" s="21" t="s">
        <v>384</v>
      </c>
      <c r="E53" s="3"/>
      <c r="F53" s="3"/>
      <c r="G53" s="3"/>
      <c r="H53" s="4"/>
      <c r="I53" s="10">
        <v>48937978</v>
      </c>
      <c r="J53" s="11"/>
      <c r="K53" s="10"/>
      <c r="L53" s="11"/>
    </row>
    <row r="54" spans="1:12" ht="15" customHeight="1">
      <c r="B54" s="20"/>
      <c r="C54" s="21"/>
      <c r="D54" s="21" t="s">
        <v>385</v>
      </c>
      <c r="E54" s="3"/>
      <c r="F54" s="3"/>
      <c r="G54" s="3"/>
      <c r="H54" s="4"/>
      <c r="I54" s="10">
        <v>575906099</v>
      </c>
      <c r="J54" s="11" t="s">
        <v>0</v>
      </c>
      <c r="K54" s="10">
        <v>466040329</v>
      </c>
      <c r="L54" s="11" t="s">
        <v>0</v>
      </c>
    </row>
    <row r="55" spans="1:12" ht="15" customHeight="1">
      <c r="B55" s="20"/>
      <c r="C55" s="21" t="s">
        <v>165</v>
      </c>
      <c r="D55" s="21"/>
      <c r="E55" s="3"/>
      <c r="F55" s="3"/>
      <c r="G55" s="3"/>
      <c r="H55" s="4"/>
      <c r="I55" s="10"/>
      <c r="J55" s="11">
        <f>SUM(I56:I61)</f>
        <v>22767740563</v>
      </c>
      <c r="K55" s="10"/>
      <c r="L55" s="11">
        <f>SUM(K56:K61)</f>
        <v>19027870777</v>
      </c>
    </row>
    <row r="56" spans="1:12" ht="15" customHeight="1">
      <c r="B56" s="20"/>
      <c r="C56" s="21"/>
      <c r="D56" s="21" t="s">
        <v>166</v>
      </c>
      <c r="E56" s="3"/>
      <c r="F56" s="3"/>
      <c r="G56" s="3"/>
      <c r="H56" s="4"/>
      <c r="I56" s="10">
        <v>20366622873</v>
      </c>
      <c r="J56" s="11" t="s">
        <v>0</v>
      </c>
      <c r="K56" s="10">
        <v>11888250606</v>
      </c>
      <c r="L56" s="11" t="s">
        <v>0</v>
      </c>
    </row>
    <row r="57" spans="1:12" ht="15" customHeight="1">
      <c r="B57" s="20"/>
      <c r="C57" s="21"/>
      <c r="D57" s="21" t="s">
        <v>167</v>
      </c>
      <c r="E57" s="3"/>
      <c r="F57" s="3"/>
      <c r="G57" s="3"/>
      <c r="H57" s="4"/>
      <c r="I57" s="10">
        <v>2248579469</v>
      </c>
      <c r="J57" s="11" t="s">
        <v>0</v>
      </c>
      <c r="K57" s="10">
        <v>3123986061</v>
      </c>
      <c r="L57" s="11" t="s">
        <v>0</v>
      </c>
    </row>
    <row r="58" spans="1:12" ht="15" customHeight="1">
      <c r="B58" s="20"/>
      <c r="C58" s="21"/>
      <c r="D58" s="21" t="s">
        <v>168</v>
      </c>
      <c r="E58" s="3"/>
      <c r="F58" s="3"/>
      <c r="G58" s="3"/>
      <c r="H58" s="4"/>
      <c r="I58" s="10">
        <v>152538221</v>
      </c>
      <c r="J58" s="11" t="s">
        <v>0</v>
      </c>
      <c r="K58" s="10">
        <v>4015634110</v>
      </c>
      <c r="L58" s="11" t="s">
        <v>0</v>
      </c>
    </row>
    <row r="59" spans="1:12" ht="15" customHeight="1">
      <c r="B59" s="20"/>
      <c r="C59" s="21"/>
      <c r="D59" s="21" t="s">
        <v>169</v>
      </c>
      <c r="E59" s="3"/>
      <c r="F59" s="3"/>
      <c r="G59" s="3"/>
      <c r="H59" s="4"/>
      <c r="I59" s="10"/>
      <c r="J59" s="11" t="s">
        <v>0</v>
      </c>
      <c r="K59" s="10"/>
      <c r="L59" s="11" t="s">
        <v>0</v>
      </c>
    </row>
    <row r="60" spans="1:12" ht="15" customHeight="1">
      <c r="B60" s="20"/>
      <c r="C60" s="21"/>
      <c r="D60" s="21" t="s">
        <v>170</v>
      </c>
      <c r="E60" s="3"/>
      <c r="F60" s="3"/>
      <c r="G60" s="3"/>
      <c r="H60" s="4"/>
      <c r="I60" s="10"/>
      <c r="J60" s="11" t="s">
        <v>0</v>
      </c>
      <c r="K60" s="10"/>
      <c r="L60" s="11" t="s">
        <v>0</v>
      </c>
    </row>
    <row r="61" spans="1:12" ht="15" customHeight="1">
      <c r="B61" s="20"/>
      <c r="C61" s="21"/>
      <c r="D61" s="21" t="s">
        <v>171</v>
      </c>
      <c r="E61" s="3"/>
      <c r="F61" s="3"/>
      <c r="G61" s="3"/>
      <c r="H61" s="4"/>
      <c r="I61" s="10"/>
      <c r="J61" s="11"/>
      <c r="K61" s="10"/>
      <c r="L61" s="11"/>
    </row>
    <row r="62" spans="1:12" ht="15" customHeight="1">
      <c r="B62" s="20"/>
      <c r="C62" s="21" t="s">
        <v>172</v>
      </c>
      <c r="D62" s="21"/>
      <c r="E62" s="3"/>
      <c r="F62" s="3"/>
      <c r="G62" s="3"/>
      <c r="H62" s="4"/>
      <c r="I62" s="10"/>
      <c r="J62" s="11">
        <f>SUM(I63:I66)</f>
        <v>106662048713</v>
      </c>
      <c r="K62" s="10"/>
      <c r="L62" s="11">
        <f>SUM(K63:K66)</f>
        <v>62255319949</v>
      </c>
    </row>
    <row r="63" spans="1:12" ht="15" customHeight="1">
      <c r="A63" s="37"/>
      <c r="B63" s="20"/>
      <c r="C63" s="21"/>
      <c r="D63" s="19" t="s">
        <v>173</v>
      </c>
      <c r="E63" s="3"/>
      <c r="F63" s="3"/>
      <c r="G63" s="3"/>
      <c r="H63" s="4"/>
      <c r="I63" s="10">
        <v>102909602737</v>
      </c>
      <c r="J63" s="11" t="s">
        <v>0</v>
      </c>
      <c r="K63" s="10">
        <v>61190062662</v>
      </c>
      <c r="L63" s="11" t="s">
        <v>0</v>
      </c>
    </row>
    <row r="64" spans="1:12" ht="15" customHeight="1">
      <c r="A64" s="37"/>
      <c r="B64" s="20"/>
      <c r="C64" s="21"/>
      <c r="D64" s="19" t="s">
        <v>174</v>
      </c>
      <c r="E64" s="3"/>
      <c r="F64" s="3"/>
      <c r="G64" s="3"/>
      <c r="H64" s="4"/>
      <c r="I64" s="10">
        <v>3721308582</v>
      </c>
      <c r="J64" s="11"/>
      <c r="K64" s="10">
        <v>1015710284</v>
      </c>
      <c r="L64" s="11"/>
    </row>
    <row r="65" spans="1:12" ht="15" customHeight="1">
      <c r="A65" s="37"/>
      <c r="B65" s="20"/>
      <c r="C65" s="21"/>
      <c r="D65" s="19" t="s">
        <v>175</v>
      </c>
      <c r="E65" s="3"/>
      <c r="F65" s="3"/>
      <c r="G65" s="3"/>
      <c r="H65" s="4"/>
      <c r="I65" s="10">
        <v>101394</v>
      </c>
      <c r="J65" s="11" t="s">
        <v>0</v>
      </c>
      <c r="K65" s="10">
        <v>32173974</v>
      </c>
      <c r="L65" s="11" t="s">
        <v>0</v>
      </c>
    </row>
    <row r="66" spans="1:12" ht="15" customHeight="1">
      <c r="A66" s="37"/>
      <c r="B66" s="20"/>
      <c r="C66" s="21"/>
      <c r="D66" s="19" t="s">
        <v>176</v>
      </c>
      <c r="E66" s="3"/>
      <c r="F66" s="3"/>
      <c r="G66" s="3"/>
      <c r="H66" s="4"/>
      <c r="I66" s="10">
        <v>31036000</v>
      </c>
      <c r="J66" s="11"/>
      <c r="K66" s="10">
        <v>17373029</v>
      </c>
      <c r="L66" s="11"/>
    </row>
    <row r="67" spans="1:12" ht="15" customHeight="1">
      <c r="B67" s="20"/>
      <c r="C67" s="21" t="s">
        <v>177</v>
      </c>
      <c r="D67" s="21"/>
      <c r="E67" s="3"/>
      <c r="F67" s="3"/>
      <c r="G67" s="3"/>
      <c r="H67" s="4"/>
      <c r="I67" s="10"/>
      <c r="J67" s="11">
        <f>SUM(I68:I70)</f>
        <v>7170842207</v>
      </c>
      <c r="K67" s="10"/>
      <c r="L67" s="11">
        <f>SUM(K68:K70)</f>
        <v>7896995433</v>
      </c>
    </row>
    <row r="68" spans="1:12" ht="15" customHeight="1">
      <c r="B68" s="20"/>
      <c r="C68" s="21"/>
      <c r="D68" s="21" t="s">
        <v>178</v>
      </c>
      <c r="E68" s="3"/>
      <c r="F68" s="3"/>
      <c r="G68" s="3"/>
      <c r="H68" s="4"/>
      <c r="I68" s="10">
        <v>750081011</v>
      </c>
      <c r="J68" s="11" t="s">
        <v>0</v>
      </c>
      <c r="K68" s="10">
        <v>935430620</v>
      </c>
      <c r="L68" s="11" t="s">
        <v>0</v>
      </c>
    </row>
    <row r="69" spans="1:12" ht="15" customHeight="1">
      <c r="B69" s="20"/>
      <c r="C69" s="21"/>
      <c r="D69" s="21" t="s">
        <v>179</v>
      </c>
      <c r="E69" s="3"/>
      <c r="F69" s="3"/>
      <c r="G69" s="3"/>
      <c r="H69" s="4"/>
      <c r="I69" s="10">
        <v>6410915117</v>
      </c>
      <c r="J69" s="11" t="s">
        <v>0</v>
      </c>
      <c r="K69" s="10">
        <v>6950466997</v>
      </c>
      <c r="L69" s="11" t="s">
        <v>0</v>
      </c>
    </row>
    <row r="70" spans="1:12" ht="15" customHeight="1">
      <c r="B70" s="20"/>
      <c r="C70" s="21"/>
      <c r="D70" s="21" t="s">
        <v>180</v>
      </c>
      <c r="E70" s="3"/>
      <c r="F70" s="3"/>
      <c r="G70" s="3"/>
      <c r="H70" s="4"/>
      <c r="I70" s="10">
        <v>9846079</v>
      </c>
      <c r="J70" s="11" t="s">
        <v>0</v>
      </c>
      <c r="K70" s="10">
        <v>11097816</v>
      </c>
      <c r="L70" s="11" t="s">
        <v>0</v>
      </c>
    </row>
    <row r="71" spans="1:12" ht="15" customHeight="1">
      <c r="B71" s="20"/>
      <c r="C71" s="21" t="s">
        <v>350</v>
      </c>
      <c r="D71" s="21"/>
      <c r="E71" s="3"/>
      <c r="F71" s="3"/>
      <c r="G71" s="3"/>
      <c r="H71" s="4"/>
      <c r="I71" s="10"/>
      <c r="J71" s="11">
        <f>SUM(I72:I73)</f>
        <v>473259715</v>
      </c>
      <c r="K71" s="10"/>
      <c r="L71" s="11">
        <f>SUM(K72:K73)</f>
        <v>1625034682</v>
      </c>
    </row>
    <row r="72" spans="1:12" ht="15" customHeight="1">
      <c r="B72" s="20"/>
      <c r="C72" s="21"/>
      <c r="D72" s="21" t="s">
        <v>181</v>
      </c>
      <c r="E72" s="3"/>
      <c r="F72" s="3"/>
      <c r="G72" s="3"/>
      <c r="H72" s="4"/>
      <c r="I72" s="10"/>
      <c r="J72" s="11" t="s">
        <v>0</v>
      </c>
      <c r="K72" s="10"/>
      <c r="L72" s="11" t="s">
        <v>0</v>
      </c>
    </row>
    <row r="73" spans="1:12" ht="15" customHeight="1">
      <c r="B73" s="20"/>
      <c r="C73" s="21"/>
      <c r="D73" s="21" t="s">
        <v>145</v>
      </c>
      <c r="E73" s="3"/>
      <c r="F73" s="3"/>
      <c r="G73" s="3"/>
      <c r="H73" s="4"/>
      <c r="I73" s="10">
        <v>473259715</v>
      </c>
      <c r="J73" s="11" t="s">
        <v>0</v>
      </c>
      <c r="K73" s="10">
        <v>1625034682</v>
      </c>
      <c r="L73" s="11" t="s">
        <v>0</v>
      </c>
    </row>
    <row r="74" spans="1:12" ht="15" customHeight="1">
      <c r="B74" s="20"/>
      <c r="C74" s="21" t="s">
        <v>351</v>
      </c>
      <c r="D74" s="21"/>
      <c r="E74" s="3"/>
      <c r="F74" s="3"/>
      <c r="G74" s="3"/>
      <c r="H74" s="4"/>
      <c r="I74" s="10"/>
      <c r="J74" s="11">
        <f>SUM(I75:I76)</f>
        <v>2343522453</v>
      </c>
      <c r="K74" s="10"/>
      <c r="L74" s="11">
        <f>SUM(K75:K76)</f>
        <v>888799725</v>
      </c>
    </row>
    <row r="75" spans="1:12" ht="15" customHeight="1">
      <c r="B75" s="20"/>
      <c r="C75" s="21"/>
      <c r="D75" s="21" t="s">
        <v>182</v>
      </c>
      <c r="E75" s="3"/>
      <c r="F75" s="3"/>
      <c r="G75" s="3"/>
      <c r="H75" s="4"/>
      <c r="I75" s="10">
        <v>732895340</v>
      </c>
      <c r="J75" s="11" t="s">
        <v>0</v>
      </c>
      <c r="K75" s="10">
        <v>380576847</v>
      </c>
      <c r="L75" s="11" t="s">
        <v>0</v>
      </c>
    </row>
    <row r="76" spans="1:12" ht="15" customHeight="1">
      <c r="B76" s="20"/>
      <c r="C76" s="21"/>
      <c r="D76" s="21" t="s">
        <v>183</v>
      </c>
      <c r="E76" s="3"/>
      <c r="F76" s="3"/>
      <c r="G76" s="3"/>
      <c r="H76" s="4"/>
      <c r="I76" s="10">
        <v>1610627113</v>
      </c>
      <c r="J76" s="11" t="s">
        <v>0</v>
      </c>
      <c r="K76" s="10">
        <v>508222878</v>
      </c>
      <c r="L76" s="11" t="s">
        <v>0</v>
      </c>
    </row>
    <row r="77" spans="1:12" ht="15" customHeight="1">
      <c r="B77" s="20"/>
      <c r="C77" s="21" t="s">
        <v>352</v>
      </c>
      <c r="D77" s="21"/>
      <c r="E77" s="3"/>
      <c r="F77" s="3"/>
      <c r="G77" s="3"/>
      <c r="H77" s="4"/>
      <c r="I77" s="10"/>
      <c r="J77" s="11">
        <f>SUM(I78:I100)</f>
        <v>22174386493</v>
      </c>
      <c r="K77" s="10"/>
      <c r="L77" s="11">
        <f>SUM(K78:K100)</f>
        <v>27520775693</v>
      </c>
    </row>
    <row r="78" spans="1:12" ht="15" hidden="1" customHeight="1">
      <c r="B78" s="51"/>
      <c r="C78" s="52"/>
      <c r="D78" s="52" t="s">
        <v>2</v>
      </c>
      <c r="E78" s="53"/>
      <c r="F78" s="53"/>
      <c r="G78" s="53"/>
      <c r="H78" s="54"/>
      <c r="I78" s="10">
        <v>8884648941</v>
      </c>
      <c r="J78" s="11"/>
      <c r="K78" s="10">
        <v>14223373035</v>
      </c>
      <c r="L78" s="11"/>
    </row>
    <row r="79" spans="1:12" ht="15" hidden="1" customHeight="1">
      <c r="B79" s="51"/>
      <c r="C79" s="52"/>
      <c r="D79" s="52" t="s">
        <v>3</v>
      </c>
      <c r="E79" s="53"/>
      <c r="F79" s="53"/>
      <c r="G79" s="53"/>
      <c r="H79" s="54"/>
      <c r="I79" s="10">
        <v>631954540</v>
      </c>
      <c r="J79" s="11"/>
      <c r="K79" s="10">
        <v>492287930</v>
      </c>
      <c r="L79" s="11"/>
    </row>
    <row r="80" spans="1:12" ht="15" hidden="1" customHeight="1">
      <c r="B80" s="51"/>
      <c r="C80" s="52"/>
      <c r="D80" s="52" t="s">
        <v>4</v>
      </c>
      <c r="E80" s="53"/>
      <c r="F80" s="53"/>
      <c r="G80" s="53"/>
      <c r="H80" s="54"/>
      <c r="I80" s="10">
        <v>2471325946</v>
      </c>
      <c r="J80" s="11"/>
      <c r="K80" s="10">
        <v>1851286808</v>
      </c>
      <c r="L80" s="11"/>
    </row>
    <row r="81" spans="2:12" ht="15" hidden="1" customHeight="1">
      <c r="B81" s="51"/>
      <c r="C81" s="52"/>
      <c r="D81" s="52" t="s">
        <v>5</v>
      </c>
      <c r="E81" s="53"/>
      <c r="F81" s="53"/>
      <c r="G81" s="53"/>
      <c r="H81" s="54"/>
      <c r="I81" s="10">
        <v>1815098193</v>
      </c>
      <c r="J81" s="11"/>
      <c r="K81" s="10">
        <v>1742471119</v>
      </c>
      <c r="L81" s="11"/>
    </row>
    <row r="82" spans="2:12" ht="15" hidden="1" customHeight="1">
      <c r="B82" s="51"/>
      <c r="C82" s="52"/>
      <c r="D82" s="52" t="s">
        <v>6</v>
      </c>
      <c r="E82" s="53"/>
      <c r="F82" s="53"/>
      <c r="G82" s="53"/>
      <c r="H82" s="54"/>
      <c r="I82" s="10">
        <v>1223547554</v>
      </c>
      <c r="J82" s="11"/>
      <c r="K82" s="10">
        <v>1133275355</v>
      </c>
      <c r="L82" s="11"/>
    </row>
    <row r="83" spans="2:12" ht="15" hidden="1" customHeight="1">
      <c r="B83" s="51"/>
      <c r="C83" s="52"/>
      <c r="D83" s="52" t="s">
        <v>7</v>
      </c>
      <c r="E83" s="53"/>
      <c r="F83" s="53"/>
      <c r="G83" s="53"/>
      <c r="H83" s="54"/>
      <c r="I83" s="10">
        <v>1257539146</v>
      </c>
      <c r="J83" s="11"/>
      <c r="K83" s="10">
        <v>1090145302</v>
      </c>
      <c r="L83" s="11"/>
    </row>
    <row r="84" spans="2:12" ht="15" hidden="1" customHeight="1">
      <c r="B84" s="51"/>
      <c r="C84" s="52"/>
      <c r="D84" s="52" t="s">
        <v>8</v>
      </c>
      <c r="E84" s="53"/>
      <c r="F84" s="53"/>
      <c r="G84" s="53"/>
      <c r="H84" s="54"/>
      <c r="I84" s="10">
        <v>608489488</v>
      </c>
      <c r="J84" s="11"/>
      <c r="K84" s="10">
        <v>411689812</v>
      </c>
      <c r="L84" s="11"/>
    </row>
    <row r="85" spans="2:12" ht="15" hidden="1" customHeight="1">
      <c r="B85" s="51"/>
      <c r="C85" s="52"/>
      <c r="D85" s="52" t="s">
        <v>9</v>
      </c>
      <c r="E85" s="53"/>
      <c r="F85" s="53"/>
      <c r="G85" s="53"/>
      <c r="H85" s="54"/>
      <c r="I85" s="10">
        <v>162007274</v>
      </c>
      <c r="J85" s="11"/>
      <c r="K85" s="10">
        <v>91914946</v>
      </c>
      <c r="L85" s="11"/>
    </row>
    <row r="86" spans="2:12" ht="15" hidden="1" customHeight="1">
      <c r="B86" s="51"/>
      <c r="C86" s="52"/>
      <c r="D86" s="52" t="s">
        <v>10</v>
      </c>
      <c r="E86" s="53"/>
      <c r="F86" s="53"/>
      <c r="G86" s="53"/>
      <c r="H86" s="54"/>
      <c r="I86" s="10">
        <v>710912129</v>
      </c>
      <c r="J86" s="11"/>
      <c r="K86" s="10">
        <v>740423902</v>
      </c>
      <c r="L86" s="11"/>
    </row>
    <row r="87" spans="2:12" ht="15" hidden="1" customHeight="1">
      <c r="B87" s="51"/>
      <c r="C87" s="52"/>
      <c r="D87" s="52" t="s">
        <v>11</v>
      </c>
      <c r="E87" s="53"/>
      <c r="F87" s="53"/>
      <c r="G87" s="53"/>
      <c r="H87" s="54"/>
      <c r="I87" s="10">
        <v>48357154</v>
      </c>
      <c r="J87" s="11"/>
      <c r="K87" s="10">
        <v>41552776</v>
      </c>
      <c r="L87" s="11"/>
    </row>
    <row r="88" spans="2:12" ht="15" hidden="1" customHeight="1">
      <c r="B88" s="51"/>
      <c r="C88" s="52"/>
      <c r="D88" s="52" t="s">
        <v>12</v>
      </c>
      <c r="E88" s="53"/>
      <c r="F88" s="53"/>
      <c r="G88" s="53"/>
      <c r="H88" s="54"/>
      <c r="I88" s="10">
        <v>14150050</v>
      </c>
      <c r="J88" s="11"/>
      <c r="K88" s="10">
        <v>11585000</v>
      </c>
      <c r="L88" s="11"/>
    </row>
    <row r="89" spans="2:12" ht="15" hidden="1" customHeight="1">
      <c r="B89" s="51"/>
      <c r="C89" s="52"/>
      <c r="D89" s="52" t="s">
        <v>13</v>
      </c>
      <c r="E89" s="53"/>
      <c r="F89" s="53"/>
      <c r="G89" s="53"/>
      <c r="H89" s="54"/>
      <c r="I89" s="10">
        <v>1501201833</v>
      </c>
      <c r="J89" s="11"/>
      <c r="K89" s="10">
        <v>1981235634</v>
      </c>
      <c r="L89" s="11"/>
    </row>
    <row r="90" spans="2:12" ht="15" hidden="1" customHeight="1">
      <c r="B90" s="51"/>
      <c r="C90" s="52"/>
      <c r="D90" s="52" t="s">
        <v>14</v>
      </c>
      <c r="E90" s="53"/>
      <c r="F90" s="53"/>
      <c r="G90" s="53"/>
      <c r="H90" s="54"/>
      <c r="I90" s="10">
        <v>2001383116</v>
      </c>
      <c r="J90" s="11"/>
      <c r="K90" s="10">
        <v>2906307862</v>
      </c>
      <c r="L90" s="11"/>
    </row>
    <row r="91" spans="2:12" ht="15" hidden="1" customHeight="1">
      <c r="B91" s="51"/>
      <c r="C91" s="52"/>
      <c r="D91" s="52" t="s">
        <v>15</v>
      </c>
      <c r="E91" s="53"/>
      <c r="F91" s="53"/>
      <c r="G91" s="53"/>
      <c r="H91" s="54"/>
      <c r="I91" s="10">
        <v>150580000</v>
      </c>
      <c r="J91" s="11"/>
      <c r="K91" s="10">
        <v>172710000</v>
      </c>
      <c r="L91" s="11"/>
    </row>
    <row r="92" spans="2:12" ht="15" hidden="1" customHeight="1">
      <c r="B92" s="51"/>
      <c r="C92" s="52"/>
      <c r="D92" s="52" t="s">
        <v>16</v>
      </c>
      <c r="E92" s="53"/>
      <c r="F92" s="53"/>
      <c r="G92" s="53"/>
      <c r="H92" s="54"/>
      <c r="I92" s="10">
        <v>63265880</v>
      </c>
      <c r="J92" s="11"/>
      <c r="K92" s="10">
        <v>58905740</v>
      </c>
      <c r="L92" s="11"/>
    </row>
    <row r="93" spans="2:12" ht="15" hidden="1" customHeight="1">
      <c r="B93" s="51"/>
      <c r="C93" s="52"/>
      <c r="D93" s="52" t="s">
        <v>17</v>
      </c>
      <c r="E93" s="53"/>
      <c r="F93" s="53"/>
      <c r="G93" s="53"/>
      <c r="H93" s="54"/>
      <c r="I93" s="10">
        <v>429000</v>
      </c>
      <c r="J93" s="11"/>
      <c r="K93" s="10">
        <v>2915235</v>
      </c>
      <c r="L93" s="11"/>
    </row>
    <row r="94" spans="2:12" ht="15" hidden="1" customHeight="1">
      <c r="B94" s="51"/>
      <c r="C94" s="52"/>
      <c r="D94" s="52" t="s">
        <v>18</v>
      </c>
      <c r="E94" s="53"/>
      <c r="F94" s="53"/>
      <c r="G94" s="53"/>
      <c r="H94" s="54"/>
      <c r="I94" s="10">
        <v>80681976</v>
      </c>
      <c r="J94" s="11"/>
      <c r="K94" s="10">
        <v>51720548</v>
      </c>
      <c r="L94" s="11"/>
    </row>
    <row r="95" spans="2:12" ht="15" hidden="1" customHeight="1">
      <c r="B95" s="51"/>
      <c r="C95" s="52"/>
      <c r="D95" s="52" t="s">
        <v>19</v>
      </c>
      <c r="E95" s="53"/>
      <c r="F95" s="53"/>
      <c r="G95" s="53"/>
      <c r="H95" s="54"/>
      <c r="I95" s="10">
        <v>73085669</v>
      </c>
      <c r="J95" s="11"/>
      <c r="K95" s="10">
        <v>46341830</v>
      </c>
      <c r="L95" s="11"/>
    </row>
    <row r="96" spans="2:12" ht="15" hidden="1" customHeight="1">
      <c r="B96" s="51"/>
      <c r="C96" s="52"/>
      <c r="D96" s="52" t="s">
        <v>20</v>
      </c>
      <c r="E96" s="53"/>
      <c r="F96" s="53"/>
      <c r="G96" s="53"/>
      <c r="H96" s="54"/>
      <c r="I96" s="10">
        <v>35349379</v>
      </c>
      <c r="J96" s="11"/>
      <c r="K96" s="10">
        <v>34930330</v>
      </c>
      <c r="L96" s="11"/>
    </row>
    <row r="97" spans="2:12" ht="15" hidden="1" customHeight="1">
      <c r="B97" s="51"/>
      <c r="C97" s="52"/>
      <c r="D97" s="52" t="s">
        <v>21</v>
      </c>
      <c r="E97" s="53"/>
      <c r="F97" s="53"/>
      <c r="G97" s="53"/>
      <c r="H97" s="54"/>
      <c r="I97" s="10">
        <v>17737847</v>
      </c>
      <c r="J97" s="11"/>
      <c r="K97" s="10">
        <v>24857586</v>
      </c>
      <c r="L97" s="11"/>
    </row>
    <row r="98" spans="2:12" ht="15" hidden="1" customHeight="1">
      <c r="B98" s="51"/>
      <c r="C98" s="52"/>
      <c r="D98" s="52" t="s">
        <v>22</v>
      </c>
      <c r="E98" s="53"/>
      <c r="F98" s="53"/>
      <c r="G98" s="53"/>
      <c r="H98" s="54"/>
      <c r="I98" s="10">
        <v>176503256</v>
      </c>
      <c r="J98" s="11"/>
      <c r="K98" s="10">
        <v>171189608</v>
      </c>
      <c r="L98" s="11"/>
    </row>
    <row r="99" spans="2:12" ht="15" hidden="1" customHeight="1">
      <c r="B99" s="51"/>
      <c r="C99" s="52"/>
      <c r="D99" s="52" t="s">
        <v>23</v>
      </c>
      <c r="E99" s="53"/>
      <c r="F99" s="53"/>
      <c r="G99" s="53"/>
      <c r="H99" s="54"/>
      <c r="I99" s="10">
        <v>38978418</v>
      </c>
      <c r="J99" s="11"/>
      <c r="K99" s="10">
        <v>23349200</v>
      </c>
      <c r="L99" s="11"/>
    </row>
    <row r="100" spans="2:12" ht="15" hidden="1" customHeight="1">
      <c r="B100" s="51"/>
      <c r="C100" s="52"/>
      <c r="D100" s="52" t="s">
        <v>24</v>
      </c>
      <c r="E100" s="53"/>
      <c r="F100" s="53"/>
      <c r="G100" s="53"/>
      <c r="H100" s="54"/>
      <c r="I100" s="10">
        <v>207159704</v>
      </c>
      <c r="J100" s="11"/>
      <c r="K100" s="10">
        <v>216306135</v>
      </c>
      <c r="L100" s="11"/>
    </row>
    <row r="101" spans="2:12" ht="15" customHeight="1">
      <c r="B101" s="20"/>
      <c r="C101" s="21" t="s">
        <v>353</v>
      </c>
      <c r="D101" s="21"/>
      <c r="E101" s="3"/>
      <c r="F101" s="3"/>
      <c r="G101" s="3"/>
      <c r="H101" s="4"/>
      <c r="I101" s="10"/>
      <c r="J101" s="13">
        <f>SUM(I102:I103)</f>
        <v>0</v>
      </c>
      <c r="K101" s="10"/>
      <c r="L101" s="11">
        <f>SUM(K102:K103)</f>
        <v>5098477</v>
      </c>
    </row>
    <row r="102" spans="2:12" ht="15" customHeight="1">
      <c r="B102" s="20"/>
      <c r="C102" s="21"/>
      <c r="D102" s="21" t="s">
        <v>184</v>
      </c>
      <c r="E102" s="3"/>
      <c r="F102" s="3"/>
      <c r="G102" s="3"/>
      <c r="H102" s="4"/>
      <c r="I102" s="10"/>
      <c r="J102" s="11"/>
      <c r="K102" s="10">
        <v>5098477</v>
      </c>
      <c r="L102" s="11"/>
    </row>
    <row r="103" spans="2:12" ht="15" customHeight="1">
      <c r="B103" s="20"/>
      <c r="C103" s="21"/>
      <c r="D103" s="21" t="s">
        <v>185</v>
      </c>
      <c r="E103" s="3"/>
      <c r="F103" s="3"/>
      <c r="G103" s="3"/>
      <c r="H103" s="4"/>
      <c r="I103" s="10"/>
      <c r="J103" s="11"/>
      <c r="K103" s="10"/>
      <c r="L103" s="11"/>
    </row>
    <row r="104" spans="2:12" ht="15" customHeight="1">
      <c r="B104" s="20" t="s">
        <v>186</v>
      </c>
      <c r="C104" s="21"/>
      <c r="D104" s="21"/>
      <c r="E104" s="3"/>
      <c r="F104" s="3"/>
      <c r="G104" s="3"/>
      <c r="H104" s="4"/>
      <c r="I104" s="10"/>
      <c r="J104" s="11">
        <f>J8-J47</f>
        <v>6910661500</v>
      </c>
      <c r="K104" s="10"/>
      <c r="L104" s="11">
        <f>L8-L47</f>
        <v>25221744961</v>
      </c>
    </row>
    <row r="105" spans="2:12" ht="15" customHeight="1">
      <c r="B105" s="20" t="s">
        <v>187</v>
      </c>
      <c r="C105" s="21"/>
      <c r="D105" s="21"/>
      <c r="E105" s="3"/>
      <c r="F105" s="3"/>
      <c r="G105" s="3"/>
      <c r="H105" s="4"/>
      <c r="I105" s="10"/>
      <c r="J105" s="11">
        <f>SUM(J106,J108,J110)</f>
        <v>79605619</v>
      </c>
      <c r="K105" s="10"/>
      <c r="L105" s="11">
        <f>SUM(L106,L108,L110)</f>
        <v>171735165</v>
      </c>
    </row>
    <row r="106" spans="2:12" ht="15" customHeight="1">
      <c r="B106" s="20"/>
      <c r="C106" s="21" t="s">
        <v>188</v>
      </c>
      <c r="D106" s="21"/>
      <c r="E106" s="3"/>
      <c r="F106" s="3"/>
      <c r="G106" s="3"/>
      <c r="H106" s="4"/>
      <c r="I106" s="10"/>
      <c r="J106" s="11">
        <f>I107</f>
        <v>18069247</v>
      </c>
      <c r="K106" s="10"/>
      <c r="L106" s="11">
        <f>K107</f>
        <v>20997000</v>
      </c>
    </row>
    <row r="107" spans="2:12" ht="15" customHeight="1">
      <c r="B107" s="20"/>
      <c r="C107" s="21"/>
      <c r="D107" s="21" t="s">
        <v>189</v>
      </c>
      <c r="E107" s="3"/>
      <c r="F107" s="3"/>
      <c r="G107" s="3"/>
      <c r="H107" s="4"/>
      <c r="I107" s="10">
        <v>18069247</v>
      </c>
      <c r="J107" s="11" t="s">
        <v>0</v>
      </c>
      <c r="K107" s="10">
        <v>20997000</v>
      </c>
      <c r="L107" s="11" t="s">
        <v>0</v>
      </c>
    </row>
    <row r="108" spans="2:12" ht="15" customHeight="1">
      <c r="B108" s="20"/>
      <c r="C108" s="21" t="s">
        <v>190</v>
      </c>
      <c r="D108" s="21"/>
      <c r="E108" s="3"/>
      <c r="F108" s="3"/>
      <c r="G108" s="3"/>
      <c r="H108" s="4"/>
      <c r="I108" s="10"/>
      <c r="J108" s="13">
        <f>I109</f>
        <v>0</v>
      </c>
      <c r="K108" s="10"/>
      <c r="L108" s="13">
        <f>K109</f>
        <v>0</v>
      </c>
    </row>
    <row r="109" spans="2:12" ht="15" customHeight="1">
      <c r="B109" s="20"/>
      <c r="C109" s="21"/>
      <c r="D109" s="21" t="s">
        <v>333</v>
      </c>
      <c r="E109" s="3"/>
      <c r="F109" s="3"/>
      <c r="G109" s="3"/>
      <c r="H109" s="4"/>
      <c r="I109" s="10"/>
      <c r="J109" s="11"/>
      <c r="K109" s="10"/>
      <c r="L109" s="11"/>
    </row>
    <row r="110" spans="2:12" ht="15" customHeight="1">
      <c r="B110" s="20"/>
      <c r="C110" s="21" t="s">
        <v>191</v>
      </c>
      <c r="D110" s="21"/>
      <c r="E110" s="3"/>
      <c r="F110" s="3"/>
      <c r="G110" s="3"/>
      <c r="H110" s="4"/>
      <c r="I110" s="10"/>
      <c r="J110" s="11">
        <f>SUM(I111:I112)</f>
        <v>61536372</v>
      </c>
      <c r="K110" s="10"/>
      <c r="L110" s="11">
        <f>SUM(K111:K112)</f>
        <v>150738165</v>
      </c>
    </row>
    <row r="111" spans="2:12" ht="15" customHeight="1">
      <c r="B111" s="20"/>
      <c r="C111" s="21"/>
      <c r="D111" s="21" t="s">
        <v>334</v>
      </c>
      <c r="E111" s="3"/>
      <c r="F111" s="3"/>
      <c r="G111" s="3"/>
      <c r="H111" s="4"/>
      <c r="I111" s="10">
        <v>15314</v>
      </c>
      <c r="J111" s="11"/>
      <c r="K111" s="10">
        <v>13893908</v>
      </c>
      <c r="L111" s="11"/>
    </row>
    <row r="112" spans="2:12" ht="15" customHeight="1">
      <c r="B112" s="20"/>
      <c r="C112" s="21"/>
      <c r="D112" s="21" t="s">
        <v>332</v>
      </c>
      <c r="E112" s="3"/>
      <c r="F112" s="3"/>
      <c r="G112" s="3"/>
      <c r="H112" s="4"/>
      <c r="I112" s="10">
        <v>61521058</v>
      </c>
      <c r="J112" s="11" t="s">
        <v>0</v>
      </c>
      <c r="K112" s="10">
        <v>136844257</v>
      </c>
      <c r="L112" s="11" t="s">
        <v>0</v>
      </c>
    </row>
    <row r="113" spans="2:12" ht="15" customHeight="1">
      <c r="B113" s="20" t="s">
        <v>146</v>
      </c>
      <c r="C113" s="21"/>
      <c r="D113" s="21"/>
      <c r="E113" s="3"/>
      <c r="F113" s="3"/>
      <c r="G113" s="3"/>
      <c r="H113" s="4"/>
      <c r="I113" s="10"/>
      <c r="J113" s="11">
        <f>SUM(J114,J116,J118)</f>
        <v>13156902</v>
      </c>
      <c r="K113" s="10"/>
      <c r="L113" s="11">
        <f>SUM(L114,L116,L118)</f>
        <v>7303293</v>
      </c>
    </row>
    <row r="114" spans="2:12" ht="15" customHeight="1">
      <c r="B114" s="20"/>
      <c r="C114" s="21" t="s">
        <v>192</v>
      </c>
      <c r="D114" s="21"/>
      <c r="E114" s="3"/>
      <c r="F114" s="3"/>
      <c r="G114" s="3"/>
      <c r="H114" s="4"/>
      <c r="I114" s="10"/>
      <c r="J114" s="11">
        <f>I115</f>
        <v>103850</v>
      </c>
      <c r="K114" s="10"/>
      <c r="L114" s="11">
        <f>K115</f>
        <v>336963</v>
      </c>
    </row>
    <row r="115" spans="2:12" ht="15" customHeight="1">
      <c r="B115" s="20"/>
      <c r="C115" s="21"/>
      <c r="D115" s="21" t="s">
        <v>147</v>
      </c>
      <c r="E115" s="3"/>
      <c r="F115" s="3"/>
      <c r="G115" s="3"/>
      <c r="H115" s="4"/>
      <c r="I115" s="10">
        <v>103850</v>
      </c>
      <c r="J115" s="11" t="s">
        <v>0</v>
      </c>
      <c r="K115" s="10">
        <v>336963</v>
      </c>
      <c r="L115" s="11" t="s">
        <v>0</v>
      </c>
    </row>
    <row r="116" spans="2:12" s="7" customFormat="1" ht="15" customHeight="1">
      <c r="B116" s="20"/>
      <c r="C116" s="21" t="s">
        <v>193</v>
      </c>
      <c r="D116" s="21"/>
      <c r="E116" s="3"/>
      <c r="F116" s="3"/>
      <c r="G116" s="3"/>
      <c r="H116" s="4"/>
      <c r="I116" s="10"/>
      <c r="J116" s="11">
        <f>I117</f>
        <v>7750000</v>
      </c>
      <c r="K116" s="10"/>
      <c r="L116" s="11">
        <f>K117</f>
        <v>2500000</v>
      </c>
    </row>
    <row r="117" spans="2:12" ht="15" customHeight="1">
      <c r="B117" s="20"/>
      <c r="C117" s="21"/>
      <c r="D117" s="21" t="s">
        <v>194</v>
      </c>
      <c r="E117" s="5"/>
      <c r="F117" s="5"/>
      <c r="G117" s="5"/>
      <c r="H117" s="6"/>
      <c r="I117" s="10">
        <v>7750000</v>
      </c>
      <c r="J117" s="11" t="s">
        <v>0</v>
      </c>
      <c r="K117" s="10">
        <v>2500000</v>
      </c>
      <c r="L117" s="11" t="s">
        <v>0</v>
      </c>
    </row>
    <row r="118" spans="2:12" ht="15" customHeight="1">
      <c r="B118" s="20"/>
      <c r="C118" s="21" t="s">
        <v>195</v>
      </c>
      <c r="D118" s="21"/>
      <c r="E118" s="3"/>
      <c r="F118" s="3"/>
      <c r="G118" s="3"/>
      <c r="H118" s="4"/>
      <c r="I118" s="10"/>
      <c r="J118" s="11">
        <f>SUM(I119:I121)</f>
        <v>5303052</v>
      </c>
      <c r="K118" s="10"/>
      <c r="L118" s="11">
        <f>SUM(K119:K121)</f>
        <v>4466330</v>
      </c>
    </row>
    <row r="119" spans="2:12" ht="15" customHeight="1">
      <c r="B119" s="20"/>
      <c r="C119" s="21"/>
      <c r="D119" s="21" t="s">
        <v>196</v>
      </c>
      <c r="E119" s="3"/>
      <c r="F119" s="3"/>
      <c r="G119" s="3"/>
      <c r="H119" s="4"/>
      <c r="I119" s="10">
        <v>2403024</v>
      </c>
      <c r="J119" s="11"/>
      <c r="K119" s="10">
        <v>3761904</v>
      </c>
      <c r="L119" s="11"/>
    </row>
    <row r="120" spans="2:12" ht="15" customHeight="1">
      <c r="B120" s="20"/>
      <c r="C120" s="21"/>
      <c r="D120" s="21" t="s">
        <v>336</v>
      </c>
      <c r="E120" s="3"/>
      <c r="F120" s="3"/>
      <c r="G120" s="3"/>
      <c r="H120" s="4"/>
      <c r="I120" s="10"/>
      <c r="J120" s="11"/>
      <c r="K120" s="10"/>
      <c r="L120" s="11"/>
    </row>
    <row r="121" spans="2:12" ht="15" customHeight="1">
      <c r="B121" s="20"/>
      <c r="C121" s="21"/>
      <c r="D121" s="21" t="s">
        <v>335</v>
      </c>
      <c r="E121" s="3"/>
      <c r="F121" s="3"/>
      <c r="G121" s="3"/>
      <c r="H121" s="4"/>
      <c r="I121" s="10">
        <v>2900028</v>
      </c>
      <c r="J121" s="11" t="s">
        <v>0</v>
      </c>
      <c r="K121" s="10">
        <v>704426</v>
      </c>
      <c r="L121" s="11" t="s">
        <v>0</v>
      </c>
    </row>
    <row r="122" spans="2:12" ht="15" customHeight="1">
      <c r="B122" s="20" t="s">
        <v>379</v>
      </c>
      <c r="C122" s="21"/>
      <c r="D122" s="21"/>
      <c r="E122" s="3"/>
      <c r="F122" s="3"/>
      <c r="G122" s="3"/>
      <c r="H122" s="4"/>
      <c r="I122" s="10"/>
      <c r="J122" s="11">
        <f>J104+J105-J113</f>
        <v>6977110217</v>
      </c>
      <c r="K122" s="10"/>
      <c r="L122" s="11">
        <f>L104+L105-L113</f>
        <v>25386176833</v>
      </c>
    </row>
    <row r="123" spans="2:12" ht="15" customHeight="1">
      <c r="B123" s="20" t="s">
        <v>197</v>
      </c>
      <c r="C123" s="21"/>
      <c r="D123" s="21"/>
      <c r="E123" s="3"/>
      <c r="F123" s="3"/>
      <c r="G123" s="3"/>
      <c r="H123" s="4"/>
      <c r="I123" s="10"/>
      <c r="J123" s="11">
        <v>1944209029</v>
      </c>
      <c r="K123" s="10"/>
      <c r="L123" s="11">
        <v>5767438643</v>
      </c>
    </row>
    <row r="124" spans="2:12" ht="15" customHeight="1">
      <c r="B124" s="20" t="s">
        <v>380</v>
      </c>
      <c r="C124" s="21"/>
      <c r="D124" s="21"/>
      <c r="E124" s="3"/>
      <c r="F124" s="3"/>
      <c r="G124" s="3"/>
      <c r="H124" s="4"/>
      <c r="I124" s="10"/>
      <c r="J124" s="11">
        <f>J122-J123</f>
        <v>5032901188</v>
      </c>
      <c r="K124" s="10"/>
      <c r="L124" s="11">
        <f>L122-L123</f>
        <v>19618738190</v>
      </c>
    </row>
    <row r="125" spans="2:12" ht="15" customHeight="1">
      <c r="B125" s="20" t="s">
        <v>381</v>
      </c>
      <c r="C125" s="21"/>
      <c r="D125" s="21"/>
      <c r="E125" s="3"/>
      <c r="F125" s="3"/>
      <c r="G125" s="3"/>
      <c r="H125" s="4"/>
      <c r="I125" s="10"/>
      <c r="J125" s="11">
        <f>SUM(I126:I127)</f>
        <v>-29678005</v>
      </c>
      <c r="K125" s="10"/>
      <c r="L125" s="11">
        <f>SUM(K126:K127)</f>
        <v>111143038</v>
      </c>
    </row>
    <row r="126" spans="2:12" ht="15" customHeight="1">
      <c r="B126" s="20"/>
      <c r="C126" s="21" t="s">
        <v>386</v>
      </c>
      <c r="D126" s="21"/>
      <c r="E126" s="3"/>
      <c r="F126" s="3"/>
      <c r="G126" s="3"/>
      <c r="H126" s="4"/>
      <c r="I126" s="10">
        <v>-17057770</v>
      </c>
      <c r="J126" s="11"/>
      <c r="K126" s="10">
        <v>160913684</v>
      </c>
      <c r="L126" s="11"/>
    </row>
    <row r="127" spans="2:12" ht="15" customHeight="1">
      <c r="B127" s="20"/>
      <c r="C127" s="21" t="s">
        <v>387</v>
      </c>
      <c r="D127" s="21"/>
      <c r="E127" s="3"/>
      <c r="F127" s="3"/>
      <c r="G127" s="3"/>
      <c r="H127" s="4"/>
      <c r="I127" s="10">
        <v>-12620235</v>
      </c>
      <c r="J127" s="11"/>
      <c r="K127" s="10">
        <v>-49770646</v>
      </c>
      <c r="L127" s="11"/>
    </row>
    <row r="128" spans="2:12" ht="15" customHeight="1">
      <c r="B128" s="24" t="s">
        <v>354</v>
      </c>
      <c r="C128" s="25"/>
      <c r="D128" s="25"/>
      <c r="E128" s="26"/>
      <c r="F128" s="26"/>
      <c r="G128" s="26"/>
      <c r="H128" s="27"/>
      <c r="I128" s="28"/>
      <c r="J128" s="29">
        <f>J124+J125</f>
        <v>5003223183</v>
      </c>
      <c r="K128" s="28"/>
      <c r="L128" s="29">
        <f>L124+L125</f>
        <v>19729881228</v>
      </c>
    </row>
  </sheetData>
  <autoFilter ref="B7:L128">
    <filterColumn colId="0" showButton="0">
      <colorFilter dxfId="1"/>
    </filterColumn>
    <filterColumn colId="1" showButton="0"/>
    <filterColumn colId="2" showButton="0"/>
    <filterColumn colId="3" showButton="0"/>
    <filterColumn colId="4" showButton="0"/>
    <filterColumn colId="5" showButton="0"/>
    <filterColumn colId="7" showButton="0"/>
    <filterColumn colId="9" showButton="0"/>
  </autoFilter>
  <mergeCells count="6">
    <mergeCell ref="B7:H7"/>
    <mergeCell ref="I2:L2"/>
    <mergeCell ref="I4:L4"/>
    <mergeCell ref="I5:L5"/>
    <mergeCell ref="K7:L7"/>
    <mergeCell ref="I7:J7"/>
  </mergeCells>
  <phoneticPr fontId="5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BS     </vt:lpstr>
      <vt:lpstr>PL     </vt:lpstr>
      <vt:lpstr>'BS     '!Print_Area</vt:lpstr>
      <vt:lpstr>'PL     '!Print_Area</vt:lpstr>
      <vt:lpstr>'BS     '!Print_Titles</vt:lpstr>
      <vt:lpstr>'PL    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2016-04-18T05:27:08Z</cp:lastPrinted>
  <dcterms:created xsi:type="dcterms:W3CDTF">2011-07-11T07:26:36Z</dcterms:created>
  <dcterms:modified xsi:type="dcterms:W3CDTF">2016-05-18T06:46:34Z</dcterms:modified>
</cp:coreProperties>
</file>