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손익계산서!$B$2:$J$127</definedName>
    <definedName name="_xlnm.Print_Area" localSheetId="0">재무상태표!$B$2:$H$296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16" i="3" l="1"/>
  <c r="G210" i="3"/>
  <c r="J108" i="10" l="1"/>
  <c r="J101" i="10"/>
  <c r="J62" i="10" l="1"/>
  <c r="J29" i="10"/>
  <c r="H288" i="3" l="1"/>
  <c r="H285" i="3"/>
  <c r="H282" i="3"/>
  <c r="H280" i="3"/>
  <c r="H277" i="3" s="1"/>
  <c r="H275" i="3"/>
  <c r="H266" i="3"/>
  <c r="H254" i="3"/>
  <c r="H253" i="3"/>
  <c r="H251" i="3"/>
  <c r="H246" i="3"/>
  <c r="H242" i="3"/>
  <c r="H239" i="3"/>
  <c r="G232" i="3"/>
  <c r="H231" i="3" s="1"/>
  <c r="H227" i="3"/>
  <c r="G223" i="3"/>
  <c r="G221" i="3"/>
  <c r="H213" i="3"/>
  <c r="G204" i="3"/>
  <c r="G195" i="3"/>
  <c r="G181" i="3"/>
  <c r="H172" i="3"/>
  <c r="H170" i="3"/>
  <c r="H167" i="3"/>
  <c r="H163" i="3"/>
  <c r="H159" i="3"/>
  <c r="H156" i="3"/>
  <c r="G150" i="3"/>
  <c r="G147" i="3" s="1"/>
  <c r="G143" i="3"/>
  <c r="G137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G76" i="3"/>
  <c r="H74" i="3" s="1"/>
  <c r="H73" i="3" s="1"/>
  <c r="G70" i="3"/>
  <c r="G68" i="3"/>
  <c r="G65" i="3"/>
  <c r="G62" i="3"/>
  <c r="H51" i="3"/>
  <c r="G37" i="3"/>
  <c r="G31" i="3"/>
  <c r="G28" i="3"/>
  <c r="G24" i="3"/>
  <c r="G22" i="3"/>
  <c r="G18" i="3"/>
  <c r="H13" i="3" s="1"/>
  <c r="H220" i="3" l="1"/>
  <c r="H215" i="3" s="1"/>
  <c r="H142" i="3"/>
  <c r="G27" i="3"/>
  <c r="H21" i="3" s="1"/>
  <c r="H12" i="3" s="1"/>
  <c r="H61" i="3"/>
  <c r="H67" i="3"/>
  <c r="G193" i="3"/>
  <c r="H179" i="3" s="1"/>
  <c r="H178" i="3" s="1"/>
  <c r="H229" i="3"/>
  <c r="H250" i="3"/>
  <c r="H295" i="3"/>
  <c r="H85" i="3"/>
  <c r="H81" i="3" s="1"/>
  <c r="H125" i="3"/>
  <c r="H124" i="3" s="1"/>
  <c r="H50" i="3" l="1"/>
  <c r="H176" i="3" s="1"/>
  <c r="H273" i="3"/>
  <c r="H296" i="3" s="1"/>
  <c r="H297" i="3" l="1"/>
  <c r="I59" i="10"/>
  <c r="J55" i="10" s="1"/>
  <c r="I26" i="10"/>
  <c r="J12" i="10"/>
  <c r="J124" i="10" l="1"/>
  <c r="J121" i="10"/>
  <c r="J117" i="10"/>
  <c r="J115" i="10"/>
  <c r="J113" i="10"/>
  <c r="J112" i="10" s="1"/>
  <c r="J110" i="10"/>
  <c r="J106" i="10"/>
  <c r="J77" i="10"/>
  <c r="J74" i="10"/>
  <c r="J71" i="10"/>
  <c r="J67" i="10"/>
  <c r="J49" i="10"/>
  <c r="J44" i="10"/>
  <c r="J41" i="10"/>
  <c r="J39" i="10"/>
  <c r="J34" i="10"/>
  <c r="J22" i="10"/>
  <c r="J11" i="10" l="1"/>
  <c r="J105" i="10"/>
  <c r="J48" i="10"/>
  <c r="J104" i="10" l="1"/>
  <c r="J120" i="10" s="1"/>
  <c r="J123" i="10" s="1"/>
  <c r="J127" i="10" s="1"/>
  <c r="K164" i="2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<sst xmlns="http://schemas.openxmlformats.org/spreadsheetml/2006/main" count="2461" uniqueCount="684">
  <si>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</si>
  <si>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</si>
  <si>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</si>
  <si>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</si>
  <si>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</si>
  <si>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</si>
  <si>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</si>
  <si>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</si>
  <si>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</si>
  <si>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</si>
  <si>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</si>
  <si>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</si>
  <si>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</si>
  <si>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</si>
  <si>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</si>
  <si>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</si>
  <si>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</si>
  <si>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</si>
  <si>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</si>
  <si>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</si>
  <si>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</si>
  <si>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</si>
  <si>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</si>
  <si>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</si>
  <si>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</si>
  <si>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</si>
  <si>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</si>
  <si>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</si>
  <si>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</si>
  <si>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</si>
  <si>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</si>
  <si>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</si>
  <si>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</si>
  <si>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</si>
  <si>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</si>
  <si>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</si>
  <si>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</si>
  <si>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</si>
  <si>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</si>
  <si>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</si>
  <si>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</si>
  <si>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</si>
  <si>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</si>
  <si>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</si>
  <si>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</si>
  <si>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</si>
  <si>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</si>
  <si>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</si>
  <si>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</si>
  <si>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</si>
  <si>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</si>
  <si>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</si>
  <si>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</si>
  <si>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</si>
  <si>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</si>
  <si>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</si>
  <si>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</si>
  <si>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</si>
  <si>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</si>
  <si>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</si>
  <si>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</si>
  <si>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</si>
  <si>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</si>
  <si>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</si>
  <si>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</si>
  <si>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</si>
  <si>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</si>
  <si>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</si>
  <si>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</si>
  <si>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</si>
  <si>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</si>
  <si>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</si>
  <si>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</si>
  <si>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</si>
  <si>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</si>
  <si>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</si>
  <si>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</si>
  <si>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</si>
  <si>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</si>
  <si>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</si>
  <si>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</si>
  <si>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</si>
  <si>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</si>
  <si>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</si>
  <si>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</si>
  <si>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</si>
  <si>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</si>
  <si>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</si>
  <si>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</si>
  <si>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</si>
  <si>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</si>
  <si>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</si>
  <si>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</si>
  <si>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</si>
  <si>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</si>
  <si>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</si>
  <si>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</si>
  <si>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</si>
  <si>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</si>
  <si>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</si>
  <si>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</si>
  <si>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</si>
  <si>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</si>
  <si>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</si>
  <si>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</si>
  <si>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</si>
  <si>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</si>
  <si>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</si>
  <si>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</si>
  <si>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</si>
  <si>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</si>
  <si>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</si>
  <si>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</si>
  <si>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</si>
  <si>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</si>
  <si>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</si>
  <si>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</si>
  <si>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</si>
  <si>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</si>
  <si>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</si>
  <si>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</si>
  <si>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</si>
  <si>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</si>
  <si>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</si>
  <si>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</si>
  <si>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</si>
  <si>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</si>
  <si>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</si>
  <si>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</si>
  <si>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</si>
  <si>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</si>
  <si>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</si>
  <si>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</si>
  <si>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</si>
  <si>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</si>
  <si>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</si>
  <si>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</si>
  <si>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</si>
  <si>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</si>
  <si>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</si>
  <si>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</si>
  <si>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</si>
  <si>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</si>
  <si>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</si>
  <si>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</si>
  <si>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</si>
  <si>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</si>
  <si>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</si>
  <si>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</si>
  <si>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</si>
  <si>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</si>
  <si>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</si>
  <si>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</si>
  <si>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</si>
  <si>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</si>
  <si>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</si>
  <si>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</si>
  <si>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</si>
  <si>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</si>
  <si>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</si>
  <si>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</si>
  <si>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</si>
  <si>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</si>
  <si>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</si>
  <si>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</si>
  <si>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</si>
  <si>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</si>
  <si>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</si>
  <si>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</si>
  <si>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</si>
  <si>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</si>
  <si>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</si>
  <si>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</si>
  <si>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</si>
  <si>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</si>
  <si>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</si>
  <si>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</si>
  <si>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</si>
  <si>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</si>
  <si>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</si>
  <si>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</si>
  <si>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</si>
  <si>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</si>
  <si>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</si>
  <si>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</si>
  <si>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</si>
  <si>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</si>
  <si>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</si>
  <si>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</si>
  <si>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</si>
  <si>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</si>
  <si>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</si>
  <si>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</si>
  <si>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</si>
  <si>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</si>
  <si>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</si>
  <si>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</si>
  <si>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</si>
  <si>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</si>
  <si>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</si>
  <si>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</si>
  <si>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</si>
  <si>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</si>
  <si>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</si>
  <si>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</si>
  <si>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</si>
  <si>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</si>
  <si>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</si>
  <si>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</si>
  <si>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</si>
  <si>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</si>
  <si>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</si>
  <si>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</si>
  <si>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</si>
  <si>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</si>
  <si>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</si>
  <si>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</si>
  <si>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</si>
  <si>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</si>
  <si>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</si>
  <si>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</si>
  <si>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</si>
  <si>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</si>
  <si>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</si>
  <si>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</si>
  <si>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</si>
  <si>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</si>
  <si>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</si>
  <si>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</si>
  <si>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</si>
  <si>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</si>
  <si>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</si>
  <si>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</si>
  <si>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</si>
  <si>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</si>
  <si>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</si>
  <si>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</si>
  <si>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</si>
  <si>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</si>
  <si>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</si>
  <si>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</si>
  <si>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</si>
  <si>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</si>
  <si>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</si>
  <si>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</si>
  <si>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</si>
  <si>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</si>
  <si>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</si>
  <si>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</si>
  <si>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</si>
  <si>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</si>
  <si>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</si>
  <si>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</si>
  <si>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</si>
  <si>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</si>
  <si>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</si>
  <si>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</si>
  <si>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</si>
  <si>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</si>
  <si>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</si>
  <si>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</si>
  <si>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</si>
  <si>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</si>
  <si>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</si>
  <si>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</si>
  <si>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</si>
  <si>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</si>
  <si>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</si>
  <si>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</si>
  <si>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</si>
  <si>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</si>
  <si>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</si>
  <si>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</si>
  <si>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</si>
  <si>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</si>
  <si>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</si>
  <si>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</si>
  <si>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</si>
  <si>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</si>
  <si>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</si>
  <si>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</si>
  <si>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</si>
  <si>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</si>
  <si>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</si>
  <si>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</si>
  <si>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</si>
  <si>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</si>
  <si>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</si>
  <si>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</si>
  <si>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</si>
  <si>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</si>
  <si>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</si>
  <si>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</si>
  <si>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</si>
  <si>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</si>
  <si>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</si>
  <si>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</si>
  <si>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</si>
  <si>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</si>
  <si>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</si>
  <si>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</si>
  <si>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</si>
  <si>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</si>
  <si>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</si>
  <si>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</si>
  <si>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</si>
  <si>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</si>
  <si>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</si>
  <si>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</si>
  <si>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</si>
  <si>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</si>
  <si>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</si>
  <si>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</si>
  <si>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</si>
  <si>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</si>
  <si>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</si>
  <si>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</si>
  <si>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</si>
  <si>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</si>
  <si>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</si>
  <si>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</si>
  <si>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</si>
  <si>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</si>
  <si>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</si>
  <si>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</si>
  <si>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</si>
  <si>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</si>
  <si>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</si>
  <si>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</si>
  <si>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</si>
  <si>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</si>
  <si>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</si>
  <si>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</si>
  <si>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</si>
  <si>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</si>
  <si>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</si>
  <si>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</si>
  <si>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</si>
  <si>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</si>
  <si>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</si>
  <si>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</si>
  <si>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</si>
  <si>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</si>
  <si>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</si>
  <si>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</si>
  <si>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</si>
  <si>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</si>
  <si>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</si>
  <si>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</si>
  <si>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</si>
  <si>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</si>
  <si>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</si>
  <si>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</si>
  <si>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</si>
  <si>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</si>
  <si>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</si>
  <si>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</si>
  <si>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</si>
  <si>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</si>
  <si>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</si>
  <si>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</si>
  <si>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</si>
  <si>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</si>
  <si>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</si>
  <si>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</si>
  <si>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</si>
  <si>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</si>
  <si>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</si>
  <si>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</si>
  <si>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</si>
  <si>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</si>
  <si>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</si>
  <si>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</si>
  <si>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</si>
  <si>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</si>
  <si>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</si>
  <si>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</si>
  <si>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</si>
  <si>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</si>
  <si>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</si>
  <si>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</si>
  <si>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</si>
  <si>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</si>
  <si>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</si>
  <si>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</si>
  <si>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</si>
  <si>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</si>
  <si>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</si>
  <si>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</si>
  <si>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</si>
  <si>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</si>
  <si>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</si>
  <si>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</si>
  <si>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</si>
  <si>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</si>
  <si>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</si>
  <si>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</si>
  <si>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</si>
  <si>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</si>
  <si>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</si>
  <si>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</si>
  <si>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</si>
  <si>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</si>
  <si>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</si>
  <si>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</si>
  <si>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</si>
  <si>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</si>
  <si>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</si>
  <si>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</si>
  <si>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</si>
  <si>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</si>
  <si>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</si>
  <si>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</si>
  <si>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</si>
  <si>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</si>
  <si>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</si>
  <si>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</si>
  <si>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</si>
  <si>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</si>
  <si>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</si>
  <si>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</si>
  <si>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</si>
  <si>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</si>
  <si>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</si>
  <si>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</si>
  <si>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</si>
  <si>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</si>
  <si>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</si>
  <si>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</si>
  <si>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</si>
  <si>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</si>
  <si>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</si>
  <si>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</si>
  <si>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</si>
  <si>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</si>
  <si>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</si>
  <si>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</si>
  <si>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</si>
  <si>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</si>
  <si>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</si>
  <si>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</si>
  <si>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</si>
  <si>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</si>
  <si>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</si>
  <si>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</si>
  <si>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</si>
  <si>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</si>
  <si>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</si>
  <si>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</si>
  <si>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</si>
  <si>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</si>
  <si>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</si>
  <si>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</si>
  <si>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</si>
  <si>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</si>
  <si>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</si>
  <si>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</si>
  <si>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</si>
  <si>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</si>
  <si>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</si>
  <si>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</si>
  <si>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</si>
  <si>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</si>
  <si>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</si>
  <si>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</si>
  <si>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</si>
  <si>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</si>
  <si>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</si>
  <si>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</si>
  <si>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</si>
  <si>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</si>
  <si>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</si>
  <si>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</si>
  <si>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</si>
  <si>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</si>
  <si>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</si>
  <si>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</si>
  <si>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</si>
  <si>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</si>
  <si>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</si>
  <si>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</si>
  <si>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</si>
  <si>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</si>
  <si>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</si>
  <si>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</si>
  <si>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</si>
  <si>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</si>
  <si>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</si>
  <si>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</si>
  <si>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</si>
  <si>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</si>
  <si>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</si>
  <si>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</si>
  <si>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</si>
  <si>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</si>
  <si>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</si>
  <si>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</si>
  <si>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</si>
  <si>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</si>
  <si>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</si>
  <si>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</si>
  <si>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</si>
  <si>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</si>
  <si>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</si>
  <si>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</si>
  <si>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</si>
  <si>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</si>
  <si>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</si>
  <si>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</si>
  <si>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</si>
  <si>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</si>
  <si>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</si>
  <si>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</si>
  <si>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</si>
  <si>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</si>
  <si>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</si>
  <si>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</si>
  <si>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</si>
  <si>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</si>
  <si>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</si>
  <si>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</si>
  <si>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</si>
  <si>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</si>
  <si>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</si>
  <si>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</si>
  <si>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</si>
  <si>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</si>
  <si>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</si>
  <si>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</si>
  <si>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</si>
  <si>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</si>
  <si>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</si>
  <si>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</si>
  <si>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</si>
  <si>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</si>
  <si>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</si>
  <si>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</si>
  <si>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</si>
  <si>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</si>
  <si>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</si>
  <si>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</si>
  <si>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</si>
  <si>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</si>
  <si>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</si>
  <si>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</si>
  <si>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</si>
  <si>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</si>
  <si>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</si>
  <si>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</si>
  <si>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</si>
  <si>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</si>
  <si>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</si>
  <si>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</si>
  <si>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</si>
  <si>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</si>
  <si>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</si>
  <si>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</si>
  <si>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</si>
  <si>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</si>
  <si>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</si>
  <si>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</si>
  <si>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</si>
  <si>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</si>
  <si>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</si>
  <si>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</si>
  <si>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</si>
  <si>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</si>
  <si>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</si>
  <si>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</si>
  <si>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</si>
  <si>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</si>
  <si>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</si>
  <si>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</si>
  <si>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</si>
  <si>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</si>
  <si>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</si>
  <si>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</si>
  <si>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</si>
  <si>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</si>
  <si>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</si>
  <si>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</si>
  <si>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</si>
  <si>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</si>
  <si>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</si>
  <si>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</si>
  <si>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</si>
  <si>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</si>
  <si>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</si>
  <si>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</si>
  <si>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</si>
  <si>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</si>
  <si>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</si>
  <si>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</si>
  <si>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</si>
  <si>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</si>
  <si>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</si>
  <si>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</si>
  <si>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</si>
  <si>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</si>
  <si>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</si>
  <si>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</si>
  <si>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</si>
  <si>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</si>
  <si>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</si>
  <si>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</si>
  <si>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</si>
  <si>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</si>
  <si>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</si>
  <si>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</si>
  <si>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</si>
  <si>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</si>
  <si>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</si>
  <si>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</si>
  <si>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</si>
  <si>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</si>
  <si>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</si>
  <si>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</si>
  <si>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</si>
  <si>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</si>
  <si>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</si>
  <si>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</si>
  <si>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</si>
  <si>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</si>
  <si>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</si>
  <si>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</si>
  <si>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</si>
  <si>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</si>
  <si>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</si>
  <si>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</si>
  <si>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</si>
  <si>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</si>
  <si>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 xml:space="preserve"> - </t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</si>
  <si>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</si>
  <si>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</si>
  <si>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</si>
  <si>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</si>
  <si>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</si>
  <si>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</si>
  <si>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</si>
  <si>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</si>
  <si>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</si>
  <si>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</si>
  <si>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</si>
  <si>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</si>
  <si>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</si>
  <si>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</si>
  <si>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</si>
  <si>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</si>
  <si>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</si>
  <si>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</si>
  <si>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</si>
  <si>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</si>
  <si>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</si>
  <si>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</si>
  <si>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</si>
  <si>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</si>
  <si>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</si>
  <si>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</si>
  <si>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</si>
  <si>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</si>
  <si>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</si>
  <si>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</si>
  <si>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</si>
  <si>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</si>
  <si>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</si>
  <si>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</si>
  <si>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</si>
  <si>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</si>
  <si>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</si>
  <si>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</si>
  <si>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</si>
  <si>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</si>
  <si>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</si>
  <si>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</si>
  <si>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</si>
  <si>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</si>
  <si>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</si>
  <si>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</si>
  <si>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</si>
  <si>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</si>
  <si>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제13기 3분기말</t>
    <phoneticPr fontId="12" type="noConversion"/>
  </si>
  <si>
    <t>제13기 3분기</t>
    <phoneticPr fontId="12" type="noConversion"/>
  </si>
  <si>
    <t>제13기 3분기   2011년 12월 31일 현재</t>
    <phoneticPr fontId="12" type="noConversion"/>
  </si>
  <si>
    <t>제13기 3분기  2011년 4월 1일부터 2011년 12월 31일까지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</si>
</sst>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8" width="17" style="43" customWidth="1"/>
    <col min="9" max="16384" width="9" style="44"/>
  </cols>
  <sheetData>
    <row r="1" spans="2:8" ht="15" customHeight="1"/>
    <row r="2" spans="2:8" ht="15" customHeight="1">
      <c r="B2" s="136" t="s">
        <v>484</v>
      </c>
      <c r="C2" s="136"/>
      <c r="D2" s="136"/>
      <c r="E2" s="136"/>
      <c r="F2" s="136"/>
      <c r="G2" s="136"/>
      <c r="H2" s="136"/>
    </row>
    <row r="3" spans="2:8" ht="15" customHeight="1">
      <c r="B3" s="123"/>
      <c r="C3" s="123"/>
      <c r="D3" s="123"/>
      <c r="E3" s="123"/>
      <c r="F3" s="123"/>
      <c r="G3" s="123"/>
      <c r="H3" s="123"/>
    </row>
    <row r="4" spans="2:8" ht="15" customHeight="1">
      <c r="B4" s="123"/>
      <c r="C4" s="123"/>
      <c r="D4" s="123"/>
      <c r="E4" s="123"/>
      <c r="F4" s="123"/>
      <c r="G4" s="123"/>
      <c r="H4" s="123"/>
    </row>
    <row r="5" spans="2:8" ht="15" customHeight="1">
      <c r="B5" s="137" t="s">
        <v>682</v>
      </c>
      <c r="C5" s="137"/>
      <c r="D5" s="137"/>
      <c r="E5" s="137"/>
      <c r="F5" s="137"/>
      <c r="G5" s="137"/>
      <c r="H5" s="137"/>
    </row>
    <row r="6" spans="2:8" ht="15" customHeight="1">
      <c r="B6" s="137"/>
      <c r="C6" s="137"/>
      <c r="D6" s="137"/>
      <c r="E6" s="137"/>
      <c r="F6" s="137"/>
      <c r="G6" s="137"/>
      <c r="H6" s="137"/>
    </row>
    <row r="7" spans="2:8" ht="15" customHeight="1">
      <c r="B7" s="124"/>
      <c r="C7" s="124"/>
      <c r="D7" s="124"/>
      <c r="E7" s="124"/>
      <c r="F7" s="124"/>
      <c r="G7" s="124"/>
      <c r="H7" s="124"/>
    </row>
    <row r="8" spans="2:8" ht="15" customHeight="1">
      <c r="B8" s="44" t="s">
        <v>290</v>
      </c>
      <c r="G8" s="114"/>
      <c r="H8" s="125" t="s">
        <v>635</v>
      </c>
    </row>
    <row r="9" spans="2:8" ht="15" customHeight="1">
      <c r="B9" s="138" t="s">
        <v>305</v>
      </c>
      <c r="C9" s="139"/>
      <c r="D9" s="139"/>
      <c r="E9" s="139"/>
      <c r="F9" s="139"/>
      <c r="G9" s="132" t="s">
        <v>680</v>
      </c>
      <c r="H9" s="133"/>
    </row>
    <row r="10" spans="2:8" ht="15" customHeight="1">
      <c r="B10" s="140"/>
      <c r="C10" s="141"/>
      <c r="D10" s="141"/>
      <c r="E10" s="141"/>
      <c r="F10" s="141"/>
      <c r="G10" s="134" t="s">
        <v>2</v>
      </c>
      <c r="H10" s="135"/>
    </row>
    <row r="11" spans="2:8" ht="15" customHeight="1">
      <c r="B11" s="126" t="s">
        <v>306</v>
      </c>
      <c r="C11" s="127"/>
      <c r="D11" s="127"/>
      <c r="E11" s="127"/>
      <c r="F11" s="128"/>
      <c r="G11" s="129" t="s">
        <v>4</v>
      </c>
      <c r="H11" s="130" t="s">
        <v>4</v>
      </c>
    </row>
    <row r="12" spans="2:8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134675813087</v>
      </c>
    </row>
    <row r="13" spans="2:8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102924980449</v>
      </c>
    </row>
    <row r="14" spans="2:8" ht="15" customHeight="1">
      <c r="B14" s="91"/>
      <c r="C14" s="89"/>
      <c r="D14" s="89" t="s">
        <v>309</v>
      </c>
      <c r="E14" s="89"/>
      <c r="F14" s="107"/>
      <c r="G14" s="92">
        <v>1592325</v>
      </c>
      <c r="H14" s="90" t="s">
        <v>4</v>
      </c>
    </row>
    <row r="15" spans="2:8" ht="15" customHeight="1">
      <c r="B15" s="91"/>
      <c r="C15" s="89"/>
      <c r="D15" s="89" t="s">
        <v>670</v>
      </c>
      <c r="E15" s="89"/>
      <c r="F15" s="107"/>
      <c r="G15" s="92">
        <v>2878903397</v>
      </c>
      <c r="H15" s="90" t="s">
        <v>4</v>
      </c>
    </row>
    <row r="16" spans="2:8" ht="15" customHeight="1">
      <c r="B16" s="91"/>
      <c r="C16" s="89"/>
      <c r="D16" s="89" t="s">
        <v>671</v>
      </c>
      <c r="E16" s="89"/>
      <c r="F16" s="107"/>
      <c r="G16" s="92">
        <v>2387077413</v>
      </c>
      <c r="H16" s="90" t="s">
        <v>4</v>
      </c>
    </row>
    <row r="17" spans="2:8" ht="15" customHeight="1">
      <c r="B17" s="91"/>
      <c r="C17" s="89"/>
      <c r="D17" s="89" t="s">
        <v>672</v>
      </c>
      <c r="E17" s="89"/>
      <c r="F17" s="107"/>
      <c r="G17" s="92"/>
      <c r="H17" s="90"/>
    </row>
    <row r="18" spans="2:8" ht="15" customHeight="1">
      <c r="B18" s="91"/>
      <c r="C18" s="89"/>
      <c r="D18" s="89" t="s">
        <v>673</v>
      </c>
      <c r="E18" s="89"/>
      <c r="F18" s="107"/>
      <c r="G18" s="92">
        <f>SUM(G19:G20)</f>
        <v>97657407314</v>
      </c>
      <c r="H18" s="90" t="s">
        <v>4</v>
      </c>
    </row>
    <row r="19" spans="2:8" ht="15" customHeight="1">
      <c r="B19" s="91"/>
      <c r="C19" s="89"/>
      <c r="D19" s="89"/>
      <c r="E19" s="89" t="s">
        <v>310</v>
      </c>
      <c r="F19" s="107"/>
      <c r="G19" s="92">
        <v>40057407314</v>
      </c>
      <c r="H19" s="90"/>
    </row>
    <row r="20" spans="2:8" ht="15" customHeight="1">
      <c r="B20" s="91"/>
      <c r="C20" s="89"/>
      <c r="D20" s="89"/>
      <c r="E20" s="89" t="s">
        <v>311</v>
      </c>
      <c r="F20" s="107"/>
      <c r="G20" s="92">
        <v>57600000000</v>
      </c>
      <c r="H20" s="90"/>
    </row>
    <row r="21" spans="2:8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31750832638</v>
      </c>
    </row>
    <row r="22" spans="2:8" ht="15" customHeight="1">
      <c r="B22" s="91"/>
      <c r="C22" s="89"/>
      <c r="D22" s="89" t="s">
        <v>313</v>
      </c>
      <c r="E22" s="89"/>
      <c r="F22" s="107"/>
      <c r="G22" s="92">
        <f>G23</f>
        <v>182056560</v>
      </c>
      <c r="H22" s="90" t="s">
        <v>4</v>
      </c>
    </row>
    <row r="23" spans="2:8" ht="15" customHeight="1">
      <c r="B23" s="91"/>
      <c r="C23" s="89"/>
      <c r="D23" s="89"/>
      <c r="E23" s="89" t="s">
        <v>549</v>
      </c>
      <c r="F23" s="107"/>
      <c r="G23" s="92">
        <v>182056560</v>
      </c>
      <c r="H23" s="90" t="s">
        <v>4</v>
      </c>
    </row>
    <row r="24" spans="2:8" ht="15" customHeight="1">
      <c r="B24" s="91"/>
      <c r="C24" s="89"/>
      <c r="D24" s="89" t="s">
        <v>314</v>
      </c>
      <c r="E24" s="89"/>
      <c r="F24" s="107"/>
      <c r="G24" s="92">
        <f>G25</f>
        <v>1074551682</v>
      </c>
      <c r="H24" s="90" t="s">
        <v>4</v>
      </c>
    </row>
    <row r="25" spans="2:8" ht="15" customHeight="1">
      <c r="B25" s="91"/>
      <c r="C25" s="89"/>
      <c r="D25" s="89"/>
      <c r="E25" s="89" t="s">
        <v>315</v>
      </c>
      <c r="F25" s="107"/>
      <c r="G25" s="92">
        <v>1074551682</v>
      </c>
      <c r="H25" s="90" t="s">
        <v>4</v>
      </c>
    </row>
    <row r="26" spans="2:8" ht="15" customHeight="1">
      <c r="B26" s="91"/>
      <c r="C26" s="89"/>
      <c r="D26" s="89" t="s">
        <v>486</v>
      </c>
      <c r="E26" s="89"/>
      <c r="F26" s="107"/>
      <c r="G26" s="92">
        <v>0</v>
      </c>
      <c r="H26" s="90" t="s">
        <v>4</v>
      </c>
    </row>
    <row r="27" spans="2:8" ht="15" customHeight="1">
      <c r="B27" s="91"/>
      <c r="C27" s="89"/>
      <c r="D27" s="89" t="s">
        <v>487</v>
      </c>
      <c r="E27" s="89"/>
      <c r="F27" s="107"/>
      <c r="G27" s="92">
        <f>SUM(G28,G31)</f>
        <v>9918791822</v>
      </c>
      <c r="H27" s="90" t="s">
        <v>4</v>
      </c>
    </row>
    <row r="28" spans="2:8" ht="15" customHeight="1">
      <c r="B28" s="91"/>
      <c r="C28" s="89"/>
      <c r="D28" s="89"/>
      <c r="E28" s="89" t="s">
        <v>317</v>
      </c>
      <c r="F28" s="107"/>
      <c r="G28" s="92">
        <f>SUM(G29:G30)</f>
        <v>5405779040</v>
      </c>
      <c r="H28" s="90" t="s">
        <v>4</v>
      </c>
    </row>
    <row r="29" spans="2:8" ht="15" customHeight="1">
      <c r="B29" s="91"/>
      <c r="C29" s="89"/>
      <c r="D29" s="89"/>
      <c r="E29" s="89"/>
      <c r="F29" s="107" t="s">
        <v>577</v>
      </c>
      <c r="G29" s="92">
        <v>1703322648</v>
      </c>
      <c r="H29" s="90"/>
    </row>
    <row r="30" spans="2:8" ht="15" customHeight="1">
      <c r="B30" s="91"/>
      <c r="C30" s="89"/>
      <c r="D30" s="89"/>
      <c r="E30" s="89"/>
      <c r="F30" s="107" t="s">
        <v>578</v>
      </c>
      <c r="G30" s="92">
        <v>3702456392</v>
      </c>
      <c r="H30" s="90"/>
    </row>
    <row r="31" spans="2:8" ht="15" customHeight="1">
      <c r="B31" s="91"/>
      <c r="C31" s="89"/>
      <c r="D31" s="89"/>
      <c r="E31" s="89" t="s">
        <v>318</v>
      </c>
      <c r="F31" s="107"/>
      <c r="G31" s="92">
        <f>SUM(G32:G33)</f>
        <v>4513012782</v>
      </c>
      <c r="H31" s="90" t="s">
        <v>4</v>
      </c>
    </row>
    <row r="32" spans="2:8" ht="15" customHeight="1">
      <c r="B32" s="91"/>
      <c r="C32" s="89"/>
      <c r="D32" s="89"/>
      <c r="E32" s="89"/>
      <c r="F32" s="107" t="s">
        <v>319</v>
      </c>
      <c r="G32" s="92">
        <v>3708596449</v>
      </c>
      <c r="H32" s="90"/>
    </row>
    <row r="33" spans="2:8" ht="15" customHeight="1">
      <c r="B33" s="91"/>
      <c r="C33" s="89"/>
      <c r="D33" s="89"/>
      <c r="E33" s="89"/>
      <c r="F33" s="107" t="s">
        <v>320</v>
      </c>
      <c r="G33" s="92">
        <v>804416333</v>
      </c>
      <c r="H33" s="90"/>
    </row>
    <row r="34" spans="2:8" ht="15" customHeight="1">
      <c r="B34" s="91"/>
      <c r="C34" s="89"/>
      <c r="D34" s="89" t="s">
        <v>488</v>
      </c>
      <c r="E34" s="89"/>
      <c r="F34" s="107"/>
      <c r="G34" s="92">
        <v>2250320525</v>
      </c>
      <c r="H34" s="90" t="s">
        <v>4</v>
      </c>
    </row>
    <row r="35" spans="2:8" ht="15" customHeight="1">
      <c r="B35" s="91"/>
      <c r="C35" s="89"/>
      <c r="D35" s="89" t="s">
        <v>489</v>
      </c>
      <c r="E35" s="89"/>
      <c r="F35" s="107"/>
      <c r="G35" s="92">
        <v>2300000000</v>
      </c>
      <c r="H35" s="90" t="s">
        <v>4</v>
      </c>
    </row>
    <row r="36" spans="2:8" ht="15" customHeight="1">
      <c r="B36" s="91"/>
      <c r="C36" s="89"/>
      <c r="D36" s="89" t="s">
        <v>490</v>
      </c>
      <c r="E36" s="89"/>
      <c r="F36" s="107"/>
      <c r="G36" s="92">
        <v>26900000</v>
      </c>
      <c r="H36" s="90" t="s">
        <v>4</v>
      </c>
    </row>
    <row r="37" spans="2:8" ht="15" customHeight="1">
      <c r="B37" s="91"/>
      <c r="C37" s="89"/>
      <c r="D37" s="89" t="s">
        <v>491</v>
      </c>
      <c r="E37" s="89"/>
      <c r="F37" s="107"/>
      <c r="G37" s="92">
        <f>SUM(G38:G48)</f>
        <v>14138212049</v>
      </c>
      <c r="H37" s="90" t="s">
        <v>4</v>
      </c>
    </row>
    <row r="38" spans="2:8" ht="15" customHeight="1">
      <c r="B38" s="91"/>
      <c r="C38" s="89"/>
      <c r="D38" s="89"/>
      <c r="E38" s="89" t="s">
        <v>321</v>
      </c>
      <c r="F38" s="107"/>
      <c r="G38" s="92">
        <v>783664902</v>
      </c>
      <c r="H38" s="90"/>
    </row>
    <row r="39" spans="2:8" ht="15" customHeight="1">
      <c r="B39" s="91"/>
      <c r="C39" s="89"/>
      <c r="D39" s="89"/>
      <c r="E39" s="89" t="s">
        <v>322</v>
      </c>
      <c r="F39" s="107"/>
      <c r="G39" s="92">
        <v>168964411</v>
      </c>
      <c r="H39" s="90"/>
    </row>
    <row r="40" spans="2:8" ht="15" customHeight="1">
      <c r="B40" s="91"/>
      <c r="C40" s="89"/>
      <c r="D40" s="89"/>
      <c r="E40" s="89" t="s">
        <v>323</v>
      </c>
      <c r="F40" s="107"/>
      <c r="G40" s="92">
        <v>1432622029</v>
      </c>
      <c r="H40" s="90"/>
    </row>
    <row r="41" spans="2:8" ht="15" customHeight="1">
      <c r="B41" s="91"/>
      <c r="C41" s="89"/>
      <c r="D41" s="89"/>
      <c r="E41" s="89" t="s">
        <v>557</v>
      </c>
      <c r="F41" s="107"/>
      <c r="G41" s="92">
        <v>693538</v>
      </c>
      <c r="H41" s="90"/>
    </row>
    <row r="42" spans="2:8" ht="15" customHeight="1">
      <c r="B42" s="91"/>
      <c r="C42" s="89"/>
      <c r="D42" s="89"/>
      <c r="E42" s="89" t="s">
        <v>558</v>
      </c>
      <c r="F42" s="107"/>
      <c r="G42" s="92">
        <v>7846879663</v>
      </c>
      <c r="H42" s="90"/>
    </row>
    <row r="43" spans="2:8" ht="15" customHeight="1">
      <c r="B43" s="91"/>
      <c r="C43" s="89"/>
      <c r="D43" s="89"/>
      <c r="E43" s="89" t="s">
        <v>559</v>
      </c>
      <c r="F43" s="107"/>
      <c r="G43" s="92">
        <v>28496517</v>
      </c>
      <c r="H43" s="90"/>
    </row>
    <row r="44" spans="2:8" ht="15" customHeight="1">
      <c r="B44" s="91"/>
      <c r="C44" s="89"/>
      <c r="D44" s="89"/>
      <c r="E44" s="89" t="s">
        <v>560</v>
      </c>
      <c r="F44" s="107"/>
      <c r="G44" s="92">
        <v>48680378</v>
      </c>
      <c r="H44" s="90"/>
    </row>
    <row r="45" spans="2:8" ht="15" customHeight="1">
      <c r="B45" s="91"/>
      <c r="C45" s="89"/>
      <c r="D45" s="89"/>
      <c r="E45" s="89" t="s">
        <v>561</v>
      </c>
      <c r="F45" s="107"/>
      <c r="G45" s="92">
        <v>66551239</v>
      </c>
      <c r="H45" s="90"/>
    </row>
    <row r="46" spans="2:8" ht="15" customHeight="1">
      <c r="B46" s="91"/>
      <c r="C46" s="89"/>
      <c r="D46" s="89"/>
      <c r="E46" s="89" t="s">
        <v>562</v>
      </c>
      <c r="F46" s="107"/>
      <c r="G46" s="92">
        <v>1233561</v>
      </c>
      <c r="H46" s="90"/>
    </row>
    <row r="47" spans="2:8" ht="15" customHeight="1">
      <c r="B47" s="91"/>
      <c r="C47" s="89"/>
      <c r="D47" s="89"/>
      <c r="E47" s="89" t="s">
        <v>556</v>
      </c>
      <c r="F47" s="107"/>
      <c r="G47" s="92">
        <v>1845395330</v>
      </c>
      <c r="H47" s="90"/>
    </row>
    <row r="48" spans="2:8" ht="15" customHeight="1">
      <c r="B48" s="91"/>
      <c r="C48" s="89"/>
      <c r="D48" s="89"/>
      <c r="E48" s="89" t="s">
        <v>579</v>
      </c>
      <c r="F48" s="107"/>
      <c r="G48" s="92">
        <v>1915030481</v>
      </c>
      <c r="H48" s="90"/>
    </row>
    <row r="49" spans="2:8" ht="15" customHeight="1">
      <c r="B49" s="91"/>
      <c r="C49" s="89"/>
      <c r="D49" s="89" t="s">
        <v>636</v>
      </c>
      <c r="E49" s="89"/>
      <c r="F49" s="107"/>
      <c r="G49" s="92">
        <v>1860000000</v>
      </c>
      <c r="H49" s="90"/>
    </row>
    <row r="50" spans="2:8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1135655349748</v>
      </c>
    </row>
    <row r="51" spans="2:8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862835059110</v>
      </c>
    </row>
    <row r="52" spans="2:8" ht="15" customHeight="1">
      <c r="B52" s="91"/>
      <c r="C52" s="89"/>
      <c r="D52" s="89" t="s">
        <v>326</v>
      </c>
      <c r="E52" s="89"/>
      <c r="F52" s="107"/>
      <c r="G52" s="92">
        <v>15805448145</v>
      </c>
      <c r="H52" s="90"/>
    </row>
    <row r="53" spans="2:8" ht="15" customHeight="1">
      <c r="B53" s="91"/>
      <c r="C53" s="89"/>
      <c r="D53" s="89" t="s">
        <v>327</v>
      </c>
      <c r="E53" s="89"/>
      <c r="F53" s="107"/>
      <c r="G53" s="92">
        <v>1222757053</v>
      </c>
      <c r="H53" s="90"/>
    </row>
    <row r="54" spans="2:8" ht="15" customHeight="1">
      <c r="B54" s="91"/>
      <c r="C54" s="89"/>
      <c r="D54" s="89" t="s">
        <v>328</v>
      </c>
      <c r="E54" s="89"/>
      <c r="F54" s="107"/>
      <c r="G54" s="92">
        <v>100130439000</v>
      </c>
      <c r="H54" s="90"/>
    </row>
    <row r="55" spans="2:8" ht="15" customHeight="1">
      <c r="B55" s="91"/>
      <c r="C55" s="89"/>
      <c r="D55" s="89" t="s">
        <v>329</v>
      </c>
      <c r="E55" s="89"/>
      <c r="F55" s="107"/>
      <c r="G55" s="92">
        <v>545853401257</v>
      </c>
      <c r="H55" s="90"/>
    </row>
    <row r="56" spans="2:8" ht="15" customHeight="1">
      <c r="B56" s="91"/>
      <c r="C56" s="89"/>
      <c r="D56" s="89" t="s">
        <v>330</v>
      </c>
      <c r="E56" s="89"/>
      <c r="F56" s="107"/>
      <c r="G56" s="92">
        <v>126487418508</v>
      </c>
      <c r="H56" s="90"/>
    </row>
    <row r="57" spans="2:8" ht="15" customHeight="1">
      <c r="B57" s="91"/>
      <c r="C57" s="89"/>
      <c r="D57" s="89" t="s">
        <v>331</v>
      </c>
      <c r="E57" s="89"/>
      <c r="F57" s="107"/>
      <c r="G57" s="92">
        <v>66500000000</v>
      </c>
      <c r="H57" s="90"/>
    </row>
    <row r="58" spans="2:8" ht="15" customHeight="1">
      <c r="B58" s="91"/>
      <c r="C58" s="89"/>
      <c r="D58" s="89" t="s">
        <v>495</v>
      </c>
      <c r="E58" s="89"/>
      <c r="F58" s="107"/>
      <c r="G58" s="92">
        <v>1171968904</v>
      </c>
      <c r="H58" s="131"/>
    </row>
    <row r="59" spans="2:8" ht="15" customHeight="1">
      <c r="B59" s="91"/>
      <c r="C59" s="89"/>
      <c r="D59" s="89" t="s">
        <v>494</v>
      </c>
      <c r="E59" s="89"/>
      <c r="F59" s="107"/>
      <c r="G59" s="92">
        <v>2313176243</v>
      </c>
      <c r="H59" s="90"/>
    </row>
    <row r="60" spans="2:8" ht="15" customHeight="1">
      <c r="B60" s="91"/>
      <c r="C60" s="89"/>
      <c r="D60" s="89" t="s">
        <v>637</v>
      </c>
      <c r="E60" s="89"/>
      <c r="F60" s="107"/>
      <c r="G60" s="92">
        <v>3350450000</v>
      </c>
      <c r="H60" s="90"/>
    </row>
    <row r="61" spans="2:8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270233038509</v>
      </c>
    </row>
    <row r="62" spans="2:8" ht="15" customHeight="1">
      <c r="B62" s="91"/>
      <c r="C62" s="89"/>
      <c r="D62" s="89" t="s">
        <v>492</v>
      </c>
      <c r="E62" s="89"/>
      <c r="F62" s="107"/>
      <c r="G62" s="92">
        <f>SUM(G63:G64)</f>
        <v>270233038509</v>
      </c>
      <c r="H62" s="90" t="s">
        <v>4</v>
      </c>
    </row>
    <row r="63" spans="2:8" ht="15" customHeight="1">
      <c r="B63" s="91"/>
      <c r="C63" s="89"/>
      <c r="D63" s="89"/>
      <c r="E63" s="89" t="s">
        <v>316</v>
      </c>
      <c r="F63" s="107"/>
      <c r="G63" s="92">
        <v>228410006546</v>
      </c>
      <c r="H63" s="90"/>
    </row>
    <row r="64" spans="2:8" ht="15" customHeight="1">
      <c r="B64" s="91"/>
      <c r="C64" s="89"/>
      <c r="D64" s="89"/>
      <c r="E64" s="89" t="s">
        <v>638</v>
      </c>
      <c r="F64" s="107"/>
      <c r="G64" s="92">
        <v>41823031963</v>
      </c>
      <c r="H64" s="90"/>
    </row>
    <row r="65" spans="2:8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</row>
    <row r="66" spans="2:8" ht="15" customHeight="1">
      <c r="B66" s="91"/>
      <c r="C66" s="89"/>
      <c r="D66" s="89"/>
      <c r="E66" s="89" t="s">
        <v>500</v>
      </c>
      <c r="F66" s="107"/>
      <c r="G66" s="92"/>
      <c r="H66" s="90" t="s">
        <v>4</v>
      </c>
    </row>
    <row r="67" spans="2:8" ht="15" customHeight="1">
      <c r="B67" s="91"/>
      <c r="C67" s="89" t="s">
        <v>646</v>
      </c>
      <c r="D67" s="89"/>
      <c r="E67" s="89"/>
      <c r="F67" s="107"/>
      <c r="G67" s="92" t="s">
        <v>4</v>
      </c>
      <c r="H67" s="90">
        <f>SUM(G68,G70)</f>
        <v>2587252129</v>
      </c>
    </row>
    <row r="68" spans="2:8" ht="15" customHeight="1">
      <c r="B68" s="91"/>
      <c r="C68" s="89"/>
      <c r="D68" s="89" t="s">
        <v>332</v>
      </c>
      <c r="E68" s="89"/>
      <c r="F68" s="107"/>
      <c r="G68" s="92">
        <f>+G69</f>
        <v>1837061000</v>
      </c>
      <c r="H68" s="90" t="s">
        <v>4</v>
      </c>
    </row>
    <row r="69" spans="2:8" ht="15" customHeight="1">
      <c r="B69" s="91"/>
      <c r="C69" s="89"/>
      <c r="D69" s="89"/>
      <c r="E69" s="89" t="s">
        <v>333</v>
      </c>
      <c r="F69" s="107"/>
      <c r="G69" s="92">
        <v>1837061000</v>
      </c>
      <c r="H69" s="90" t="s">
        <v>4</v>
      </c>
    </row>
    <row r="70" spans="2:8" ht="15" customHeight="1">
      <c r="B70" s="91"/>
      <c r="C70" s="89"/>
      <c r="D70" s="89" t="s">
        <v>334</v>
      </c>
      <c r="E70" s="89"/>
      <c r="F70" s="107"/>
      <c r="G70" s="92">
        <f>SUM(G71:G72)</f>
        <v>750191129</v>
      </c>
      <c r="H70" s="90" t="s">
        <v>4</v>
      </c>
    </row>
    <row r="71" spans="2:8" ht="15" customHeight="1">
      <c r="B71" s="91"/>
      <c r="C71" s="89"/>
      <c r="D71" s="89"/>
      <c r="E71" s="89" t="s">
        <v>639</v>
      </c>
      <c r="F71" s="107"/>
      <c r="G71" s="92"/>
      <c r="H71" s="90" t="s">
        <v>4</v>
      </c>
    </row>
    <row r="72" spans="2:8" ht="15" customHeight="1">
      <c r="B72" s="91"/>
      <c r="C72" s="89"/>
      <c r="D72" s="89"/>
      <c r="E72" s="89" t="s">
        <v>640</v>
      </c>
      <c r="F72" s="107"/>
      <c r="G72" s="92">
        <v>750191129</v>
      </c>
      <c r="H72" s="90"/>
    </row>
    <row r="73" spans="2:8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11050133774</v>
      </c>
    </row>
    <row r="74" spans="2:8" ht="15" customHeight="1">
      <c r="B74" s="91"/>
      <c r="C74" s="89" t="s">
        <v>336</v>
      </c>
      <c r="D74" s="89"/>
      <c r="E74" s="89"/>
      <c r="F74" s="107"/>
      <c r="G74" s="92"/>
      <c r="H74" s="90">
        <f>G75+G76+G79+G80</f>
        <v>11050133774</v>
      </c>
    </row>
    <row r="75" spans="2:8" ht="15" customHeight="1">
      <c r="B75" s="91"/>
      <c r="C75" s="89"/>
      <c r="D75" s="89" t="s">
        <v>326</v>
      </c>
      <c r="E75" s="89"/>
      <c r="F75" s="107"/>
      <c r="G75" s="92">
        <v>5630439601</v>
      </c>
      <c r="H75" s="90" t="s">
        <v>4</v>
      </c>
    </row>
    <row r="76" spans="2:8" ht="15" customHeight="1">
      <c r="B76" s="91"/>
      <c r="C76" s="89"/>
      <c r="D76" s="89" t="s">
        <v>337</v>
      </c>
      <c r="E76" s="89"/>
      <c r="F76" s="107"/>
      <c r="G76" s="92">
        <f>SUM(G77:G78)</f>
        <v>5419694173</v>
      </c>
      <c r="H76" s="90" t="s">
        <v>4</v>
      </c>
    </row>
    <row r="77" spans="2:8" ht="15" customHeight="1">
      <c r="B77" s="91"/>
      <c r="C77" s="89"/>
      <c r="D77" s="89"/>
      <c r="E77" s="89" t="s">
        <v>642</v>
      </c>
      <c r="F77" s="107"/>
      <c r="G77" s="92">
        <v>2435719141</v>
      </c>
      <c r="H77" s="90"/>
    </row>
    <row r="78" spans="2:8" ht="15" customHeight="1">
      <c r="B78" s="91"/>
      <c r="C78" s="89"/>
      <c r="D78" s="89"/>
      <c r="E78" s="89" t="s">
        <v>643</v>
      </c>
      <c r="F78" s="107"/>
      <c r="G78" s="92">
        <v>2983975032</v>
      </c>
      <c r="H78" s="90"/>
    </row>
    <row r="79" spans="2:8" ht="15" customHeight="1">
      <c r="B79" s="91"/>
      <c r="C79" s="89"/>
      <c r="D79" s="89" t="s">
        <v>338</v>
      </c>
      <c r="E79" s="89"/>
      <c r="F79" s="107"/>
      <c r="G79" s="92">
        <v>0</v>
      </c>
      <c r="H79" s="90" t="s">
        <v>4</v>
      </c>
    </row>
    <row r="80" spans="2:8" ht="15" customHeight="1">
      <c r="B80" s="91"/>
      <c r="C80" s="89"/>
      <c r="D80" s="89" t="s">
        <v>600</v>
      </c>
      <c r="E80" s="89"/>
      <c r="F80" s="107"/>
      <c r="G80" s="92"/>
      <c r="H80" s="90"/>
    </row>
    <row r="81" spans="2:8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251880417397</v>
      </c>
    </row>
    <row r="82" spans="2:8" ht="15" customHeight="1">
      <c r="B82" s="91" t="s">
        <v>493</v>
      </c>
      <c r="C82" s="89"/>
      <c r="D82" s="89"/>
      <c r="E82" s="89"/>
      <c r="F82" s="107"/>
      <c r="G82" s="62"/>
      <c r="H82" s="63"/>
    </row>
    <row r="83" spans="2:8" ht="15" customHeight="1">
      <c r="B83" s="91" t="s">
        <v>498</v>
      </c>
      <c r="C83" s="89"/>
      <c r="D83" s="89"/>
      <c r="E83" s="89"/>
      <c r="F83" s="107"/>
      <c r="G83" s="62"/>
      <c r="H83" s="63"/>
    </row>
    <row r="84" spans="2:8" ht="15" customHeight="1">
      <c r="B84" s="91"/>
      <c r="C84" s="89" t="s">
        <v>340</v>
      </c>
      <c r="D84" s="89"/>
      <c r="E84" s="89"/>
      <c r="F84" s="107"/>
      <c r="G84" s="62"/>
      <c r="H84" s="90">
        <v>17000000000</v>
      </c>
    </row>
    <row r="85" spans="2:8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207296051703</v>
      </c>
    </row>
    <row r="86" spans="2:8" ht="15" customHeight="1">
      <c r="B86" s="91"/>
      <c r="C86" s="89"/>
      <c r="D86" s="89" t="s">
        <v>342</v>
      </c>
      <c r="E86" s="89"/>
      <c r="F86" s="107"/>
      <c r="G86" s="62">
        <f>SUM(G87:G88)</f>
        <v>121371384104</v>
      </c>
      <c r="H86" s="63" t="s">
        <v>4</v>
      </c>
    </row>
    <row r="87" spans="2:8" ht="15" customHeight="1">
      <c r="B87" s="91"/>
      <c r="C87" s="89"/>
      <c r="D87" s="89"/>
      <c r="E87" s="89" t="s">
        <v>343</v>
      </c>
      <c r="F87" s="107"/>
      <c r="G87" s="62">
        <v>103121463315</v>
      </c>
      <c r="H87" s="63" t="s">
        <v>4</v>
      </c>
    </row>
    <row r="88" spans="2:8" ht="15" customHeight="1">
      <c r="B88" s="91"/>
      <c r="C88" s="89"/>
      <c r="D88" s="89"/>
      <c r="E88" s="89" t="s">
        <v>344</v>
      </c>
      <c r="F88" s="107"/>
      <c r="G88" s="62">
        <v>18249920789</v>
      </c>
      <c r="H88" s="63" t="s">
        <v>4</v>
      </c>
    </row>
    <row r="89" spans="2:8" ht="15" customHeight="1">
      <c r="B89" s="91"/>
      <c r="C89" s="89"/>
      <c r="D89" s="89" t="s">
        <v>345</v>
      </c>
      <c r="E89" s="89"/>
      <c r="F89" s="107"/>
      <c r="G89" s="62">
        <f>SUM(G90:G91)</f>
        <v>85924667599</v>
      </c>
      <c r="H89" s="63" t="s">
        <v>4</v>
      </c>
    </row>
    <row r="90" spans="2:8" ht="15" customHeight="1">
      <c r="B90" s="91"/>
      <c r="C90" s="89"/>
      <c r="D90" s="89"/>
      <c r="E90" s="89" t="s">
        <v>346</v>
      </c>
      <c r="F90" s="107"/>
      <c r="G90" s="62">
        <v>85112477599</v>
      </c>
      <c r="H90" s="63" t="s">
        <v>4</v>
      </c>
    </row>
    <row r="91" spans="2:8" ht="15" customHeight="1">
      <c r="B91" s="91"/>
      <c r="C91" s="89"/>
      <c r="D91" s="89"/>
      <c r="E91" s="89" t="s">
        <v>347</v>
      </c>
      <c r="F91" s="107"/>
      <c r="G91" s="62">
        <v>812190000</v>
      </c>
      <c r="H91" s="63" t="s">
        <v>4</v>
      </c>
    </row>
    <row r="92" spans="2:8" ht="15" customHeight="1">
      <c r="B92" s="91"/>
      <c r="C92" s="89" t="s">
        <v>348</v>
      </c>
      <c r="D92" s="89"/>
      <c r="E92" s="89"/>
      <c r="F92" s="107"/>
      <c r="G92" s="62"/>
      <c r="H92" s="63"/>
    </row>
    <row r="93" spans="2:8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1716860178</v>
      </c>
    </row>
    <row r="94" spans="2:8" ht="15" customHeight="1">
      <c r="B94" s="91"/>
      <c r="C94" s="89"/>
      <c r="D94" s="89" t="s">
        <v>350</v>
      </c>
      <c r="E94" s="89"/>
      <c r="F94" s="107"/>
      <c r="G94" s="62">
        <f>SUM(G95:G98)</f>
        <v>1716135095</v>
      </c>
      <c r="H94" s="63" t="s">
        <v>4</v>
      </c>
    </row>
    <row r="95" spans="2:8" ht="15" customHeight="1">
      <c r="B95" s="91"/>
      <c r="C95" s="89"/>
      <c r="D95" s="89"/>
      <c r="E95" s="89" t="s">
        <v>351</v>
      </c>
      <c r="F95" s="107"/>
      <c r="G95" s="62">
        <v>1446509703</v>
      </c>
      <c r="H95" s="63" t="s">
        <v>4</v>
      </c>
    </row>
    <row r="96" spans="2:8" ht="15" customHeight="1">
      <c r="B96" s="91"/>
      <c r="C96" s="89"/>
      <c r="D96" s="89"/>
      <c r="E96" s="89" t="s">
        <v>352</v>
      </c>
      <c r="F96" s="107"/>
      <c r="G96" s="62">
        <v>105458749</v>
      </c>
      <c r="H96" s="63" t="s">
        <v>4</v>
      </c>
    </row>
    <row r="97" spans="2:8" ht="15" customHeight="1">
      <c r="B97" s="91"/>
      <c r="C97" s="89"/>
      <c r="D97" s="89"/>
      <c r="E97" s="89" t="s">
        <v>353</v>
      </c>
      <c r="F97" s="107"/>
      <c r="G97" s="62">
        <v>164166643</v>
      </c>
      <c r="H97" s="63" t="s">
        <v>4</v>
      </c>
    </row>
    <row r="98" spans="2:8" ht="15" customHeight="1">
      <c r="B98" s="91"/>
      <c r="C98" s="89"/>
      <c r="D98" s="89"/>
      <c r="E98" s="89" t="s">
        <v>354</v>
      </c>
      <c r="F98" s="107"/>
      <c r="G98" s="62"/>
      <c r="H98" s="63" t="s">
        <v>4</v>
      </c>
    </row>
    <row r="99" spans="2:8" ht="15" customHeight="1">
      <c r="B99" s="91"/>
      <c r="C99" s="89"/>
      <c r="D99" s="89" t="s">
        <v>355</v>
      </c>
      <c r="E99" s="89"/>
      <c r="F99" s="107"/>
      <c r="G99" s="92">
        <v>725083</v>
      </c>
      <c r="H99" s="63" t="s">
        <v>4</v>
      </c>
    </row>
    <row r="100" spans="2:8" ht="15" customHeight="1">
      <c r="B100" s="91"/>
      <c r="C100" s="89" t="s">
        <v>356</v>
      </c>
      <c r="D100" s="89"/>
      <c r="E100" s="89"/>
      <c r="F100" s="107"/>
      <c r="G100" s="62"/>
      <c r="H100" s="63">
        <v>37000000000</v>
      </c>
    </row>
    <row r="101" spans="2:8" ht="15" customHeight="1">
      <c r="B101" s="91"/>
      <c r="C101" s="89" t="s">
        <v>667</v>
      </c>
      <c r="D101" s="89"/>
      <c r="E101" s="89"/>
      <c r="F101" s="107"/>
      <c r="G101" s="62"/>
      <c r="H101" s="63"/>
    </row>
    <row r="102" spans="2:8" ht="15" customHeight="1">
      <c r="B102" s="91"/>
      <c r="C102" s="89" t="s">
        <v>668</v>
      </c>
      <c r="D102" s="89"/>
      <c r="E102" s="89"/>
      <c r="F102" s="107"/>
      <c r="G102" s="62"/>
      <c r="H102" s="63"/>
    </row>
    <row r="103" spans="2:8" ht="15" customHeight="1">
      <c r="B103" s="91"/>
      <c r="C103" s="89" t="s">
        <v>669</v>
      </c>
      <c r="D103" s="89"/>
      <c r="E103" s="89"/>
      <c r="F103" s="107"/>
      <c r="G103" s="62" t="s">
        <v>4</v>
      </c>
      <c r="H103" s="63">
        <f>SUM(G104:G105)</f>
        <v>-11132494484</v>
      </c>
    </row>
    <row r="104" spans="2:8" ht="15" customHeight="1">
      <c r="B104" s="91"/>
      <c r="C104" s="89"/>
      <c r="D104" s="89" t="s">
        <v>357</v>
      </c>
      <c r="E104" s="89"/>
      <c r="F104" s="107"/>
      <c r="G104" s="62">
        <v>-721369</v>
      </c>
      <c r="H104" s="63"/>
    </row>
    <row r="105" spans="2:8" ht="15" customHeight="1">
      <c r="B105" s="91"/>
      <c r="C105" s="89"/>
      <c r="D105" s="89" t="s">
        <v>358</v>
      </c>
      <c r="E105" s="89"/>
      <c r="F105" s="107"/>
      <c r="G105" s="62">
        <v>-11131773115</v>
      </c>
      <c r="H105" s="63"/>
    </row>
    <row r="106" spans="2:8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6764092606</v>
      </c>
    </row>
    <row r="107" spans="2:8" ht="15" customHeight="1">
      <c r="B107" s="91"/>
      <c r="C107" s="89" t="s">
        <v>360</v>
      </c>
      <c r="D107" s="89"/>
      <c r="E107" s="89"/>
      <c r="F107" s="107"/>
      <c r="G107" s="62">
        <f>SUM(G108:G112)</f>
        <v>6764092606</v>
      </c>
      <c r="H107" s="63" t="s">
        <v>4</v>
      </c>
    </row>
    <row r="108" spans="2:8" ht="15" customHeight="1">
      <c r="B108" s="91"/>
      <c r="C108" s="89"/>
      <c r="D108" s="89" t="s">
        <v>361</v>
      </c>
      <c r="E108" s="89"/>
      <c r="F108" s="107"/>
      <c r="G108" s="62">
        <v>489787130</v>
      </c>
      <c r="H108" s="63" t="s">
        <v>4</v>
      </c>
    </row>
    <row r="109" spans="2:8" ht="15" customHeight="1">
      <c r="B109" s="91"/>
      <c r="C109" s="89"/>
      <c r="D109" s="89" t="s">
        <v>362</v>
      </c>
      <c r="E109" s="89"/>
      <c r="F109" s="107"/>
      <c r="G109" s="62">
        <v>13901399274</v>
      </c>
      <c r="H109" s="63" t="s">
        <v>4</v>
      </c>
    </row>
    <row r="110" spans="2:8" ht="15" customHeight="1">
      <c r="B110" s="91"/>
      <c r="C110" s="89"/>
      <c r="D110" s="89" t="s">
        <v>574</v>
      </c>
      <c r="E110" s="89"/>
      <c r="F110" s="107"/>
      <c r="G110" s="62"/>
      <c r="H110" s="63"/>
    </row>
    <row r="111" spans="2:8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 t="s">
        <v>4</v>
      </c>
    </row>
    <row r="112" spans="2:8" ht="15" customHeight="1">
      <c r="B112" s="91"/>
      <c r="C112" s="89"/>
      <c r="D112" s="89" t="s">
        <v>573</v>
      </c>
      <c r="E112" s="89"/>
      <c r="F112" s="107"/>
      <c r="G112" s="62">
        <f>SUM(G113:G115)</f>
        <v>-11379451418</v>
      </c>
      <c r="H112" s="63"/>
    </row>
    <row r="113" spans="1:8" ht="15" customHeight="1">
      <c r="B113" s="91"/>
      <c r="C113" s="89"/>
      <c r="D113" s="89"/>
      <c r="E113" s="89" t="s">
        <v>363</v>
      </c>
      <c r="F113" s="107"/>
      <c r="G113" s="62">
        <v>-253669353</v>
      </c>
      <c r="H113" s="63"/>
    </row>
    <row r="114" spans="1:8" ht="15" customHeight="1">
      <c r="B114" s="91"/>
      <c r="C114" s="89"/>
      <c r="D114" s="89"/>
      <c r="E114" s="89" t="s">
        <v>364</v>
      </c>
      <c r="F114" s="107"/>
      <c r="G114" s="62">
        <v>-7373429445</v>
      </c>
      <c r="H114" s="63"/>
    </row>
    <row r="115" spans="1:8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</row>
    <row r="116" spans="1:8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17768587456</v>
      </c>
    </row>
    <row r="117" spans="1:8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17768587456</v>
      </c>
    </row>
    <row r="118" spans="1:8" ht="15" customHeight="1">
      <c r="B118" s="91"/>
      <c r="C118" s="89"/>
      <c r="D118" s="89" t="s">
        <v>368</v>
      </c>
      <c r="E118" s="89"/>
      <c r="F118" s="107"/>
      <c r="G118" s="62">
        <v>7368975250</v>
      </c>
      <c r="H118" s="63" t="s">
        <v>4</v>
      </c>
    </row>
    <row r="119" spans="1:8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 t="s">
        <v>4</v>
      </c>
    </row>
    <row r="120" spans="1:8" ht="15" customHeight="1">
      <c r="B120" s="91"/>
      <c r="C120" s="89"/>
      <c r="D120" s="89" t="s">
        <v>370</v>
      </c>
      <c r="E120" s="89"/>
      <c r="F120" s="107"/>
      <c r="G120" s="62">
        <v>4692575321</v>
      </c>
      <c r="H120" s="63"/>
    </row>
    <row r="121" spans="1:8" ht="15" customHeight="1">
      <c r="B121" s="91"/>
      <c r="C121" s="89"/>
      <c r="D121" s="89" t="s">
        <v>371</v>
      </c>
      <c r="E121" s="89"/>
      <c r="F121" s="107"/>
      <c r="G121" s="62">
        <v>1754717973</v>
      </c>
      <c r="H121" s="63"/>
    </row>
    <row r="122" spans="1:8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/>
    </row>
    <row r="123" spans="1:8" ht="15" customHeight="1">
      <c r="A123" s="117"/>
      <c r="B123" s="91" t="s">
        <v>644</v>
      </c>
      <c r="C123" s="89"/>
      <c r="D123" s="89"/>
      <c r="E123" s="89"/>
      <c r="F123" s="107"/>
      <c r="G123" s="62"/>
      <c r="H123" s="63"/>
    </row>
    <row r="124" spans="1:8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600333976527</v>
      </c>
    </row>
    <row r="125" spans="1:8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571779806899</v>
      </c>
    </row>
    <row r="126" spans="1:8" ht="15" customHeight="1">
      <c r="B126" s="91"/>
      <c r="C126" s="89"/>
      <c r="D126" s="89" t="s">
        <v>375</v>
      </c>
      <c r="E126" s="89"/>
      <c r="F126" s="107"/>
      <c r="G126" s="62">
        <f>SUM(G127:G129)</f>
        <v>58025585067</v>
      </c>
      <c r="H126" s="63" t="s">
        <v>4</v>
      </c>
    </row>
    <row r="127" spans="1:8" ht="15" customHeight="1">
      <c r="B127" s="91"/>
      <c r="C127" s="89"/>
      <c r="D127" s="89"/>
      <c r="E127" s="89" t="s">
        <v>376</v>
      </c>
      <c r="F127" s="107"/>
      <c r="G127" s="62">
        <v>6332509347</v>
      </c>
      <c r="H127" s="63"/>
    </row>
    <row r="128" spans="1:8" ht="15" customHeight="1">
      <c r="B128" s="91"/>
      <c r="C128" s="89"/>
      <c r="D128" s="89"/>
      <c r="E128" s="89" t="s">
        <v>377</v>
      </c>
      <c r="F128" s="107"/>
      <c r="G128" s="62">
        <v>45531105720</v>
      </c>
      <c r="H128" s="63"/>
    </row>
    <row r="129" spans="1:8" ht="15" customHeight="1">
      <c r="B129" s="91"/>
      <c r="C129" s="89"/>
      <c r="D129" s="89"/>
      <c r="E129" s="89" t="s">
        <v>378</v>
      </c>
      <c r="F129" s="107"/>
      <c r="G129" s="62">
        <f>SUM(G130:G131)</f>
        <v>6161970000</v>
      </c>
      <c r="H129" s="63" t="s">
        <v>4</v>
      </c>
    </row>
    <row r="130" spans="1:8" ht="15" customHeight="1">
      <c r="B130" s="91"/>
      <c r="C130" s="89"/>
      <c r="D130" s="89"/>
      <c r="E130" s="89"/>
      <c r="F130" s="107" t="s">
        <v>379</v>
      </c>
      <c r="G130" s="62">
        <v>6161970000</v>
      </c>
      <c r="H130" s="63"/>
    </row>
    <row r="131" spans="1:8" ht="15" customHeight="1">
      <c r="A131" s="117"/>
      <c r="B131" s="91"/>
      <c r="C131" s="89"/>
      <c r="D131" s="89"/>
      <c r="E131" s="89"/>
      <c r="F131" s="107" t="s">
        <v>380</v>
      </c>
      <c r="G131" s="62"/>
      <c r="H131" s="63"/>
    </row>
    <row r="132" spans="1:8" ht="15" customHeight="1">
      <c r="B132" s="91"/>
      <c r="C132" s="89"/>
      <c r="D132" s="89" t="s">
        <v>381</v>
      </c>
      <c r="E132" s="89"/>
      <c r="F132" s="107"/>
      <c r="G132" s="62">
        <f>SUM(G133:G134)</f>
        <v>5351619693</v>
      </c>
      <c r="H132" s="63" t="s">
        <v>4</v>
      </c>
    </row>
    <row r="133" spans="1:8" ht="15" customHeight="1">
      <c r="B133" s="91"/>
      <c r="C133" s="89"/>
      <c r="D133" s="89"/>
      <c r="E133" s="89" t="s">
        <v>376</v>
      </c>
      <c r="F133" s="107"/>
      <c r="G133" s="62">
        <v>4772905731</v>
      </c>
      <c r="H133" s="63" t="s">
        <v>4</v>
      </c>
    </row>
    <row r="134" spans="1:8" ht="15" customHeight="1">
      <c r="B134" s="91"/>
      <c r="C134" s="89"/>
      <c r="D134" s="89"/>
      <c r="E134" s="89" t="s">
        <v>382</v>
      </c>
      <c r="F134" s="107"/>
      <c r="G134" s="62">
        <f>SUM(G135:G136)</f>
        <v>578713962</v>
      </c>
      <c r="H134" s="63" t="s">
        <v>4</v>
      </c>
    </row>
    <row r="135" spans="1:8" ht="15" customHeight="1">
      <c r="B135" s="91"/>
      <c r="C135" s="89"/>
      <c r="D135" s="89"/>
      <c r="E135" s="89"/>
      <c r="F135" s="107" t="s">
        <v>383</v>
      </c>
      <c r="G135" s="62">
        <v>74999</v>
      </c>
      <c r="H135" s="63"/>
    </row>
    <row r="136" spans="1:8" ht="15" customHeight="1">
      <c r="B136" s="91"/>
      <c r="C136" s="89"/>
      <c r="D136" s="89"/>
      <c r="E136" s="89"/>
      <c r="F136" s="107" t="s">
        <v>384</v>
      </c>
      <c r="G136" s="62">
        <v>578638963</v>
      </c>
      <c r="H136" s="63"/>
    </row>
    <row r="137" spans="1:8" ht="15" customHeight="1">
      <c r="B137" s="91"/>
      <c r="C137" s="89"/>
      <c r="D137" s="89" t="s">
        <v>621</v>
      </c>
      <c r="E137" s="89"/>
      <c r="F137" s="107"/>
      <c r="G137" s="92">
        <f>SUM(G138:G139)</f>
        <v>508258356968</v>
      </c>
      <c r="H137" s="63"/>
    </row>
    <row r="138" spans="1:8" ht="15" customHeight="1">
      <c r="B138" s="91"/>
      <c r="C138" s="89"/>
      <c r="D138" s="89"/>
      <c r="E138" s="89" t="s">
        <v>622</v>
      </c>
      <c r="F138" s="107"/>
      <c r="G138" s="62">
        <v>508258356968</v>
      </c>
      <c r="H138" s="63"/>
    </row>
    <row r="139" spans="1:8" ht="15" customHeight="1">
      <c r="B139" s="91"/>
      <c r="C139" s="89"/>
      <c r="D139" s="89"/>
      <c r="E139" s="89" t="s">
        <v>623</v>
      </c>
      <c r="F139" s="107"/>
      <c r="G139" s="62"/>
      <c r="H139" s="63"/>
    </row>
    <row r="140" spans="1:8" ht="15" customHeight="1">
      <c r="B140" s="91"/>
      <c r="C140" s="89"/>
      <c r="D140" s="89" t="s">
        <v>641</v>
      </c>
      <c r="E140" s="89"/>
      <c r="F140" s="107"/>
      <c r="G140" s="62">
        <v>144245171</v>
      </c>
      <c r="H140" s="63" t="s">
        <v>4</v>
      </c>
    </row>
    <row r="141" spans="1:8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</row>
    <row r="142" spans="1:8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6864486922</v>
      </c>
    </row>
    <row r="143" spans="1:8" ht="15" customHeight="1">
      <c r="B143" s="91"/>
      <c r="C143" s="89"/>
      <c r="D143" s="89" t="s">
        <v>386</v>
      </c>
      <c r="E143" s="89"/>
      <c r="F143" s="107"/>
      <c r="G143" s="62">
        <f>SUM(G144:G146)</f>
        <v>831893850</v>
      </c>
      <c r="H143" s="63" t="s">
        <v>4</v>
      </c>
    </row>
    <row r="144" spans="1:8" ht="15" customHeight="1">
      <c r="B144" s="91"/>
      <c r="C144" s="89"/>
      <c r="D144" s="89"/>
      <c r="E144" s="89" t="s">
        <v>387</v>
      </c>
      <c r="F144" s="107"/>
      <c r="G144" s="62">
        <v>822903580</v>
      </c>
      <c r="H144" s="63"/>
    </row>
    <row r="145" spans="1:8" ht="15" customHeight="1">
      <c r="B145" s="91"/>
      <c r="C145" s="89"/>
      <c r="D145" s="89"/>
      <c r="E145" s="89" t="s">
        <v>388</v>
      </c>
      <c r="F145" s="107"/>
      <c r="G145" s="62"/>
      <c r="H145" s="63"/>
    </row>
    <row r="146" spans="1:8" ht="15" customHeight="1">
      <c r="B146" s="91"/>
      <c r="C146" s="89"/>
      <c r="D146" s="89"/>
      <c r="E146" s="89" t="s">
        <v>389</v>
      </c>
      <c r="F146" s="107"/>
      <c r="G146" s="62">
        <v>8990270</v>
      </c>
      <c r="H146" s="63"/>
    </row>
    <row r="147" spans="1:8" ht="15" customHeight="1">
      <c r="B147" s="91"/>
      <c r="C147" s="89"/>
      <c r="D147" s="89" t="s">
        <v>390</v>
      </c>
      <c r="E147" s="89"/>
      <c r="F147" s="107"/>
      <c r="G147" s="62">
        <f>SUM(G148:G150)</f>
        <v>4936781132</v>
      </c>
      <c r="H147" s="63" t="s">
        <v>4</v>
      </c>
    </row>
    <row r="148" spans="1:8" ht="15" customHeight="1">
      <c r="B148" s="91"/>
      <c r="C148" s="89"/>
      <c r="D148" s="89"/>
      <c r="E148" s="89" t="s">
        <v>391</v>
      </c>
      <c r="F148" s="107"/>
      <c r="G148" s="62">
        <v>636592346</v>
      </c>
      <c r="H148" s="63"/>
    </row>
    <row r="149" spans="1:8" ht="15" customHeight="1">
      <c r="B149" s="91"/>
      <c r="C149" s="89"/>
      <c r="D149" s="89"/>
      <c r="E149" s="89" t="s">
        <v>392</v>
      </c>
      <c r="F149" s="107"/>
      <c r="G149" s="62">
        <v>3790553900</v>
      </c>
      <c r="H149" s="63"/>
    </row>
    <row r="150" spans="1:8" ht="15" customHeight="1">
      <c r="B150" s="91"/>
      <c r="C150" s="89"/>
      <c r="D150" s="89"/>
      <c r="E150" s="89" t="s">
        <v>393</v>
      </c>
      <c r="F150" s="107"/>
      <c r="G150" s="62">
        <f>SUM(G151:G153)</f>
        <v>509634886</v>
      </c>
      <c r="H150" s="63" t="s">
        <v>4</v>
      </c>
    </row>
    <row r="151" spans="1:8" ht="15" customHeight="1">
      <c r="B151" s="91"/>
      <c r="C151" s="89"/>
      <c r="D151" s="89"/>
      <c r="E151" s="89"/>
      <c r="F151" s="107" t="s">
        <v>394</v>
      </c>
      <c r="G151" s="62">
        <v>509226590</v>
      </c>
      <c r="H151" s="63"/>
    </row>
    <row r="152" spans="1:8" ht="15" customHeight="1">
      <c r="A152" s="113"/>
      <c r="B152" s="91"/>
      <c r="C152" s="89"/>
      <c r="D152" s="89"/>
      <c r="E152" s="89"/>
      <c r="F152" s="107" t="s">
        <v>395</v>
      </c>
      <c r="G152" s="62">
        <v>408296</v>
      </c>
      <c r="H152" s="63"/>
    </row>
    <row r="153" spans="1:8" ht="15" customHeight="1">
      <c r="B153" s="91"/>
      <c r="C153" s="89"/>
      <c r="D153" s="89"/>
      <c r="E153" s="89"/>
      <c r="F153" s="107" t="s">
        <v>221</v>
      </c>
      <c r="G153" s="62"/>
      <c r="H153" s="63" t="s">
        <v>4</v>
      </c>
    </row>
    <row r="154" spans="1:8" ht="15" customHeight="1">
      <c r="B154" s="91"/>
      <c r="C154" s="89"/>
      <c r="D154" s="89" t="s">
        <v>496</v>
      </c>
      <c r="E154" s="89"/>
      <c r="F154" s="107"/>
      <c r="G154" s="62"/>
      <c r="H154" s="63"/>
    </row>
    <row r="155" spans="1:8" ht="15" customHeight="1">
      <c r="B155" s="91"/>
      <c r="C155" s="89"/>
      <c r="D155" s="89" t="s">
        <v>497</v>
      </c>
      <c r="E155" s="89"/>
      <c r="F155" s="107"/>
      <c r="G155" s="62">
        <v>1095811940</v>
      </c>
      <c r="H155" s="63"/>
    </row>
    <row r="156" spans="1:8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18625072090</v>
      </c>
    </row>
    <row r="157" spans="1:8" ht="15" customHeight="1">
      <c r="B157" s="91"/>
      <c r="C157" s="89"/>
      <c r="D157" s="89" t="s">
        <v>397</v>
      </c>
      <c r="E157" s="89"/>
      <c r="F157" s="107"/>
      <c r="G157" s="62">
        <v>2084107595</v>
      </c>
      <c r="H157" s="63"/>
    </row>
    <row r="158" spans="1:8" ht="15" customHeight="1">
      <c r="B158" s="91"/>
      <c r="C158" s="89"/>
      <c r="D158" s="89" t="s">
        <v>398</v>
      </c>
      <c r="E158" s="89"/>
      <c r="F158" s="107"/>
      <c r="G158" s="62">
        <v>16540964495</v>
      </c>
      <c r="H158" s="63"/>
    </row>
    <row r="159" spans="1:8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769136004</v>
      </c>
    </row>
    <row r="160" spans="1:8" ht="15" customHeight="1">
      <c r="B160" s="91"/>
      <c r="C160" s="89"/>
      <c r="D160" s="89" t="s">
        <v>400</v>
      </c>
      <c r="E160" s="89"/>
      <c r="F160" s="107"/>
      <c r="G160" s="62">
        <v>436561642</v>
      </c>
      <c r="H160" s="63"/>
    </row>
    <row r="161" spans="2:8" ht="15" customHeight="1">
      <c r="B161" s="91"/>
      <c r="C161" s="89"/>
      <c r="D161" s="89" t="s">
        <v>401</v>
      </c>
      <c r="E161" s="89"/>
      <c r="F161" s="107"/>
      <c r="G161" s="62">
        <v>74279226</v>
      </c>
      <c r="H161" s="63"/>
    </row>
    <row r="162" spans="2:8" ht="15" customHeight="1">
      <c r="B162" s="91"/>
      <c r="C162" s="89"/>
      <c r="D162" s="89" t="s">
        <v>402</v>
      </c>
      <c r="E162" s="89"/>
      <c r="F162" s="107"/>
      <c r="G162" s="62">
        <v>258295136</v>
      </c>
      <c r="H162" s="63"/>
    </row>
    <row r="163" spans="2:8" ht="15" customHeight="1">
      <c r="B163" s="91"/>
      <c r="C163" s="89" t="s">
        <v>674</v>
      </c>
      <c r="D163" s="89"/>
      <c r="E163" s="89"/>
      <c r="F163" s="107"/>
      <c r="G163" s="62" t="s">
        <v>4</v>
      </c>
      <c r="H163" s="63">
        <f>SUM(G164:G166)</f>
        <v>2957734000</v>
      </c>
    </row>
    <row r="164" spans="2:8" ht="15" customHeight="1">
      <c r="B164" s="91"/>
      <c r="C164" s="89"/>
      <c r="D164" s="89" t="s">
        <v>403</v>
      </c>
      <c r="E164" s="89"/>
      <c r="F164" s="107"/>
      <c r="G164" s="62">
        <v>2952842000</v>
      </c>
      <c r="H164" s="63"/>
    </row>
    <row r="165" spans="2:8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/>
    </row>
    <row r="166" spans="2:8" ht="15" customHeight="1">
      <c r="B166" s="91"/>
      <c r="C166" s="89"/>
      <c r="D166" s="89" t="s">
        <v>405</v>
      </c>
      <c r="E166" s="89"/>
      <c r="F166" s="107"/>
      <c r="G166" s="62">
        <v>2892000</v>
      </c>
      <c r="H166" s="63"/>
    </row>
    <row r="167" spans="2:8" ht="15" customHeight="1">
      <c r="B167" s="91"/>
      <c r="C167" s="89" t="s">
        <v>675</v>
      </c>
      <c r="D167" s="89"/>
      <c r="E167" s="89"/>
      <c r="F167" s="107"/>
      <c r="G167" s="62" t="s">
        <v>4</v>
      </c>
      <c r="H167" s="63">
        <f>SUM(G168:G169)</f>
        <v>662059624</v>
      </c>
    </row>
    <row r="168" spans="2:8" ht="15" customHeight="1">
      <c r="B168" s="91"/>
      <c r="C168" s="89"/>
      <c r="D168" s="89" t="s">
        <v>406</v>
      </c>
      <c r="E168" s="89"/>
      <c r="F168" s="107"/>
      <c r="G168" s="62">
        <v>105820222</v>
      </c>
      <c r="H168" s="63"/>
    </row>
    <row r="169" spans="2:8" ht="15" customHeight="1">
      <c r="B169" s="91"/>
      <c r="C169" s="89"/>
      <c r="D169" s="89" t="s">
        <v>407</v>
      </c>
      <c r="E169" s="89"/>
      <c r="F169" s="107"/>
      <c r="G169" s="62">
        <v>556239402</v>
      </c>
      <c r="H169" s="63"/>
    </row>
    <row r="170" spans="2:8" ht="15" customHeight="1">
      <c r="B170" s="91"/>
      <c r="C170" s="89" t="s">
        <v>676</v>
      </c>
      <c r="D170" s="89"/>
      <c r="E170" s="89"/>
      <c r="F170" s="107"/>
      <c r="G170" s="62"/>
      <c r="H170" s="90">
        <f>SUM(G171)</f>
        <v>0</v>
      </c>
    </row>
    <row r="171" spans="2:8" ht="15" customHeight="1">
      <c r="B171" s="91"/>
      <c r="C171" s="89"/>
      <c r="D171" s="89" t="s">
        <v>645</v>
      </c>
      <c r="E171" s="89"/>
      <c r="F171" s="107"/>
      <c r="G171" s="62"/>
      <c r="H171" s="63"/>
    </row>
    <row r="172" spans="2:8" ht="15" customHeight="1">
      <c r="B172" s="91"/>
      <c r="C172" s="89" t="s">
        <v>669</v>
      </c>
      <c r="D172" s="89"/>
      <c r="E172" s="89"/>
      <c r="F172" s="107"/>
      <c r="G172" s="62" t="s">
        <v>4</v>
      </c>
      <c r="H172" s="63">
        <f>SUM(G173:G174)</f>
        <v>-1240885063</v>
      </c>
    </row>
    <row r="173" spans="2:8" ht="15" customHeight="1">
      <c r="B173" s="91"/>
      <c r="C173" s="89"/>
      <c r="D173" s="89" t="s">
        <v>408</v>
      </c>
      <c r="E173" s="89"/>
      <c r="F173" s="107"/>
      <c r="G173" s="62">
        <v>-1028920553</v>
      </c>
      <c r="H173" s="63"/>
    </row>
    <row r="174" spans="2:8" ht="15" customHeight="1">
      <c r="B174" s="91"/>
      <c r="C174" s="89"/>
      <c r="D174" s="89" t="s">
        <v>409</v>
      </c>
      <c r="E174" s="89"/>
      <c r="F174" s="107"/>
      <c r="G174" s="62">
        <v>-211964510</v>
      </c>
      <c r="H174" s="63"/>
    </row>
    <row r="175" spans="2:8" ht="15" customHeight="1">
      <c r="B175" s="91"/>
      <c r="C175" s="89" t="s">
        <v>677</v>
      </c>
      <c r="D175" s="89"/>
      <c r="E175" s="89"/>
      <c r="F175" s="107"/>
      <c r="G175" s="62"/>
      <c r="H175" s="63">
        <v>-83433949</v>
      </c>
    </row>
    <row r="176" spans="2:8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2158128370595</v>
      </c>
    </row>
    <row r="177" spans="2:8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</row>
    <row r="178" spans="2:8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309112206786</v>
      </c>
    </row>
    <row r="179" spans="2:8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306861886261</v>
      </c>
    </row>
    <row r="180" spans="2:8" ht="15" customHeight="1">
      <c r="B180" s="91"/>
      <c r="C180" s="89"/>
      <c r="D180" s="89" t="s">
        <v>603</v>
      </c>
      <c r="E180" s="89"/>
      <c r="F180" s="107"/>
      <c r="G180" s="62">
        <v>234943903939</v>
      </c>
      <c r="H180" s="63" t="s">
        <v>4</v>
      </c>
    </row>
    <row r="181" spans="2:8" ht="15" customHeight="1">
      <c r="B181" s="91"/>
      <c r="C181" s="89"/>
      <c r="D181" s="89" t="s">
        <v>604</v>
      </c>
      <c r="E181" s="89"/>
      <c r="F181" s="107"/>
      <c r="G181" s="62">
        <f>SUM(G182:G192)</f>
        <v>12215108466</v>
      </c>
      <c r="H181" s="63"/>
    </row>
    <row r="182" spans="2:8" ht="15" customHeight="1">
      <c r="B182" s="91"/>
      <c r="C182" s="89"/>
      <c r="D182" s="89"/>
      <c r="E182" s="89" t="s">
        <v>609</v>
      </c>
      <c r="F182" s="107"/>
      <c r="G182" s="62"/>
      <c r="H182" s="63"/>
    </row>
    <row r="183" spans="2:8" ht="15" customHeight="1">
      <c r="B183" s="91"/>
      <c r="C183" s="89"/>
      <c r="D183" s="89"/>
      <c r="E183" s="89" t="s">
        <v>563</v>
      </c>
      <c r="F183" s="107"/>
      <c r="G183" s="62">
        <v>783664902</v>
      </c>
      <c r="H183" s="63"/>
    </row>
    <row r="184" spans="2:8" ht="15" customHeight="1">
      <c r="B184" s="91"/>
      <c r="C184" s="89"/>
      <c r="D184" s="89"/>
      <c r="E184" s="89" t="s">
        <v>564</v>
      </c>
      <c r="F184" s="107"/>
      <c r="G184" s="62">
        <v>168964410</v>
      </c>
      <c r="H184" s="63"/>
    </row>
    <row r="185" spans="2:8" ht="15" customHeight="1">
      <c r="B185" s="91"/>
      <c r="C185" s="89"/>
      <c r="D185" s="89"/>
      <c r="E185" s="89" t="s">
        <v>565</v>
      </c>
      <c r="F185" s="107"/>
      <c r="G185" s="62">
        <v>1432622029</v>
      </c>
      <c r="H185" s="63"/>
    </row>
    <row r="186" spans="2:8" ht="15" customHeight="1">
      <c r="B186" s="91"/>
      <c r="C186" s="89"/>
      <c r="D186" s="89"/>
      <c r="E186" s="89" t="s">
        <v>566</v>
      </c>
      <c r="F186" s="107"/>
      <c r="G186" s="62">
        <v>693538</v>
      </c>
      <c r="H186" s="63"/>
    </row>
    <row r="187" spans="2:8" ht="15" customHeight="1">
      <c r="B187" s="91"/>
      <c r="C187" s="89"/>
      <c r="D187" s="89"/>
      <c r="E187" s="89" t="s">
        <v>567</v>
      </c>
      <c r="F187" s="107"/>
      <c r="G187" s="62">
        <v>7838806561</v>
      </c>
      <c r="H187" s="63"/>
    </row>
    <row r="188" spans="2:8" ht="15" customHeight="1">
      <c r="B188" s="91"/>
      <c r="C188" s="89"/>
      <c r="D188" s="89"/>
      <c r="E188" s="89" t="s">
        <v>569</v>
      </c>
      <c r="F188" s="107"/>
      <c r="G188" s="62">
        <v>28496518</v>
      </c>
      <c r="H188" s="63"/>
    </row>
    <row r="189" spans="2:8" ht="15" customHeight="1">
      <c r="B189" s="91"/>
      <c r="C189" s="89"/>
      <c r="D189" s="89"/>
      <c r="E189" s="89" t="s">
        <v>550</v>
      </c>
      <c r="F189" s="107"/>
      <c r="G189" s="62">
        <v>48680377</v>
      </c>
      <c r="H189" s="63"/>
    </row>
    <row r="190" spans="2:8" ht="15" customHeight="1">
      <c r="B190" s="91"/>
      <c r="C190" s="89"/>
      <c r="D190" s="89"/>
      <c r="E190" s="89" t="s">
        <v>551</v>
      </c>
      <c r="F190" s="107"/>
      <c r="G190" s="62">
        <v>66551240</v>
      </c>
      <c r="H190" s="63"/>
    </row>
    <row r="191" spans="2:8" ht="15" customHeight="1">
      <c r="B191" s="91"/>
      <c r="C191" s="89"/>
      <c r="D191" s="89"/>
      <c r="E191" s="89" t="s">
        <v>552</v>
      </c>
      <c r="F191" s="107"/>
      <c r="G191" s="62">
        <v>1233561</v>
      </c>
      <c r="H191" s="63"/>
    </row>
    <row r="192" spans="2:8" ht="15" customHeight="1">
      <c r="B192" s="91"/>
      <c r="C192" s="89"/>
      <c r="D192" s="89"/>
      <c r="E192" s="89" t="s">
        <v>568</v>
      </c>
      <c r="F192" s="107"/>
      <c r="G192" s="92">
        <v>1845395330</v>
      </c>
      <c r="H192" s="90"/>
    </row>
    <row r="193" spans="2:8" ht="15" customHeight="1">
      <c r="B193" s="91"/>
      <c r="C193" s="89"/>
      <c r="D193" s="89" t="s">
        <v>605</v>
      </c>
      <c r="E193" s="89"/>
      <c r="F193" s="107"/>
      <c r="G193" s="62">
        <f>SUM(G194,G195,G204)</f>
        <v>58693587194</v>
      </c>
      <c r="H193" s="63" t="s">
        <v>4</v>
      </c>
    </row>
    <row r="194" spans="2:8" ht="15" customHeight="1">
      <c r="B194" s="91"/>
      <c r="C194" s="89"/>
      <c r="D194" s="89"/>
      <c r="E194" s="89" t="s">
        <v>414</v>
      </c>
      <c r="F194" s="107"/>
      <c r="G194" s="62">
        <v>54571682042</v>
      </c>
      <c r="H194" s="63"/>
    </row>
    <row r="195" spans="2:8" ht="15" customHeight="1">
      <c r="B195" s="91"/>
      <c r="C195" s="89"/>
      <c r="D195" s="89"/>
      <c r="E195" s="89" t="s">
        <v>415</v>
      </c>
      <c r="F195" s="107"/>
      <c r="G195" s="62">
        <f>SUM(G196:G203)</f>
        <v>3652437134</v>
      </c>
      <c r="H195" s="63" t="s">
        <v>4</v>
      </c>
    </row>
    <row r="196" spans="2:8" ht="15" customHeight="1">
      <c r="B196" s="91"/>
      <c r="C196" s="89"/>
      <c r="D196" s="89"/>
      <c r="E196" s="89"/>
      <c r="F196" s="107" t="s">
        <v>416</v>
      </c>
      <c r="G196" s="62">
        <v>3481981609</v>
      </c>
      <c r="H196" s="63"/>
    </row>
    <row r="197" spans="2:8" ht="15" customHeight="1">
      <c r="B197" s="91"/>
      <c r="C197" s="89"/>
      <c r="D197" s="89"/>
      <c r="E197" s="89"/>
      <c r="F197" s="107" t="s">
        <v>417</v>
      </c>
      <c r="G197" s="62">
        <v>20950934</v>
      </c>
      <c r="H197" s="63"/>
    </row>
    <row r="198" spans="2:8" ht="15" customHeight="1">
      <c r="B198" s="91"/>
      <c r="C198" s="89"/>
      <c r="D198" s="89"/>
      <c r="E198" s="89"/>
      <c r="F198" s="107" t="s">
        <v>418</v>
      </c>
      <c r="G198" s="62">
        <v>-1905397</v>
      </c>
      <c r="H198" s="63"/>
    </row>
    <row r="199" spans="2:8" ht="15" customHeight="1">
      <c r="B199" s="91"/>
      <c r="C199" s="89"/>
      <c r="D199" s="89"/>
      <c r="E199" s="89"/>
      <c r="F199" s="107" t="s">
        <v>419</v>
      </c>
      <c r="G199" s="62">
        <v>142185514</v>
      </c>
      <c r="H199" s="63"/>
    </row>
    <row r="200" spans="2:8" ht="15" customHeight="1">
      <c r="B200" s="91"/>
      <c r="C200" s="89"/>
      <c r="D200" s="89"/>
      <c r="E200" s="89"/>
      <c r="F200" s="107" t="s">
        <v>420</v>
      </c>
      <c r="G200" s="62">
        <v>-140192</v>
      </c>
      <c r="H200" s="63"/>
    </row>
    <row r="201" spans="2:8" ht="15" customHeight="1">
      <c r="B201" s="91"/>
      <c r="C201" s="89"/>
      <c r="D201" s="89"/>
      <c r="E201" s="89"/>
      <c r="F201" s="107" t="s">
        <v>421</v>
      </c>
      <c r="G201" s="62">
        <v>8737176</v>
      </c>
      <c r="H201" s="63"/>
    </row>
    <row r="202" spans="2:8" ht="15" customHeight="1">
      <c r="B202" s="91"/>
      <c r="C202" s="89"/>
      <c r="D202" s="89"/>
      <c r="E202" s="89"/>
      <c r="F202" s="107" t="s">
        <v>422</v>
      </c>
      <c r="G202" s="62">
        <v>618554</v>
      </c>
      <c r="H202" s="63"/>
    </row>
    <row r="203" spans="2:8" ht="15" customHeight="1">
      <c r="B203" s="91"/>
      <c r="C203" s="89"/>
      <c r="D203" s="89"/>
      <c r="E203" s="89"/>
      <c r="F203" s="107" t="s">
        <v>423</v>
      </c>
      <c r="G203" s="62">
        <v>8936</v>
      </c>
      <c r="H203" s="63"/>
    </row>
    <row r="204" spans="2:8" ht="15" customHeight="1">
      <c r="B204" s="91"/>
      <c r="C204" s="89"/>
      <c r="D204" s="89"/>
      <c r="E204" s="89" t="s">
        <v>424</v>
      </c>
      <c r="F204" s="107"/>
      <c r="G204" s="62">
        <f>G205</f>
        <v>469468018</v>
      </c>
      <c r="H204" s="63" t="s">
        <v>4</v>
      </c>
    </row>
    <row r="205" spans="2:8" ht="15" customHeight="1">
      <c r="B205" s="91"/>
      <c r="C205" s="89"/>
      <c r="D205" s="89"/>
      <c r="E205" s="89"/>
      <c r="F205" s="107" t="s">
        <v>425</v>
      </c>
      <c r="G205" s="62">
        <v>469468018</v>
      </c>
      <c r="H205" s="63"/>
    </row>
    <row r="206" spans="2:8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</row>
    <row r="207" spans="2:8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</row>
    <row r="208" spans="2:8" ht="15" customHeight="1">
      <c r="B208" s="91"/>
      <c r="C208" s="89"/>
      <c r="D208" s="89"/>
      <c r="E208" s="89" t="s">
        <v>647</v>
      </c>
      <c r="F208" s="107"/>
      <c r="G208" s="62" t="s">
        <v>4</v>
      </c>
      <c r="H208" s="63" t="s">
        <v>4</v>
      </c>
    </row>
    <row r="209" spans="2:8" ht="15" customHeight="1">
      <c r="B209" s="91"/>
      <c r="C209" s="89"/>
      <c r="D209" s="89" t="s">
        <v>607</v>
      </c>
      <c r="E209" s="89"/>
      <c r="F209" s="107"/>
      <c r="G209" s="62">
        <v>1009079588</v>
      </c>
      <c r="H209" s="63"/>
    </row>
    <row r="210" spans="2:8" ht="15" customHeight="1">
      <c r="B210" s="91"/>
      <c r="C210" s="89"/>
      <c r="D210" s="89" t="s">
        <v>608</v>
      </c>
      <c r="E210" s="89"/>
      <c r="F210" s="107"/>
      <c r="G210" s="62">
        <f>SUM(G211:G212)</f>
        <v>207074</v>
      </c>
      <c r="H210" s="63" t="s">
        <v>4</v>
      </c>
    </row>
    <row r="211" spans="2:8" ht="15" customHeight="1">
      <c r="B211" s="91"/>
      <c r="C211" s="89"/>
      <c r="D211" s="89"/>
      <c r="E211" s="89" t="s">
        <v>610</v>
      </c>
      <c r="F211" s="107"/>
      <c r="G211" s="92">
        <v>207074</v>
      </c>
      <c r="H211" s="90"/>
    </row>
    <row r="212" spans="2:8" ht="15" customHeight="1">
      <c r="B212" s="91"/>
      <c r="C212" s="89"/>
      <c r="D212" s="89"/>
      <c r="E212" s="89" t="s">
        <v>665</v>
      </c>
      <c r="F212" s="107"/>
      <c r="G212" s="92"/>
      <c r="H212" s="90"/>
    </row>
    <row r="213" spans="2:8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2250320525</v>
      </c>
    </row>
    <row r="214" spans="2:8" ht="15" customHeight="1">
      <c r="B214" s="91"/>
      <c r="C214" s="89"/>
      <c r="D214" s="89" t="s">
        <v>428</v>
      </c>
      <c r="E214" s="89"/>
      <c r="F214" s="107"/>
      <c r="G214" s="92">
        <v>2250320525</v>
      </c>
      <c r="H214" s="90"/>
    </row>
    <row r="215" spans="2:8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58874912050</v>
      </c>
    </row>
    <row r="216" spans="2:8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57474882050</v>
      </c>
    </row>
    <row r="217" spans="2:8" ht="15" customHeight="1">
      <c r="B217" s="91"/>
      <c r="C217" s="89"/>
      <c r="D217" s="89" t="s">
        <v>326</v>
      </c>
      <c r="E217" s="89"/>
      <c r="F217" s="107"/>
      <c r="G217" s="92">
        <v>7240032050</v>
      </c>
      <c r="H217" s="90"/>
    </row>
    <row r="218" spans="2:8" ht="15" customHeight="1">
      <c r="B218" s="91"/>
      <c r="C218" s="89"/>
      <c r="D218" s="89" t="s">
        <v>431</v>
      </c>
      <c r="E218" s="89"/>
      <c r="F218" s="107"/>
      <c r="G218" s="92">
        <v>50234850000</v>
      </c>
      <c r="H218" s="90"/>
    </row>
    <row r="219" spans="2:8" ht="15" customHeight="1">
      <c r="B219" s="91"/>
      <c r="C219" s="89"/>
      <c r="D219" s="89" t="s">
        <v>666</v>
      </c>
      <c r="E219" s="89"/>
      <c r="F219" s="107"/>
      <c r="G219" s="92"/>
      <c r="H219" s="90"/>
    </row>
    <row r="220" spans="2:8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1400030000</v>
      </c>
    </row>
    <row r="221" spans="2:8" ht="15" customHeight="1">
      <c r="B221" s="91"/>
      <c r="C221" s="89"/>
      <c r="D221" s="89" t="s">
        <v>332</v>
      </c>
      <c r="E221" s="89"/>
      <c r="F221" s="107"/>
      <c r="G221" s="92">
        <f>SUM(G222)</f>
        <v>1400030000</v>
      </c>
      <c r="H221" s="90" t="s">
        <v>4</v>
      </c>
    </row>
    <row r="222" spans="2:8" ht="15" customHeight="1">
      <c r="B222" s="91"/>
      <c r="C222" s="89"/>
      <c r="D222" s="89"/>
      <c r="E222" s="89" t="s">
        <v>333</v>
      </c>
      <c r="F222" s="107"/>
      <c r="G222" s="92">
        <v>1400030000</v>
      </c>
      <c r="H222" s="90"/>
    </row>
    <row r="223" spans="2:8" ht="15" customHeight="1">
      <c r="B223" s="91"/>
      <c r="C223" s="89"/>
      <c r="D223" s="89" t="s">
        <v>501</v>
      </c>
      <c r="E223" s="89"/>
      <c r="F223" s="107"/>
      <c r="G223" s="92">
        <f>SUM(G224:G226)</f>
        <v>0</v>
      </c>
      <c r="H223" s="90" t="s">
        <v>4</v>
      </c>
    </row>
    <row r="224" spans="2:8" ht="15" customHeight="1">
      <c r="B224" s="91"/>
      <c r="C224" s="89"/>
      <c r="D224" s="89"/>
      <c r="E224" s="89" t="s">
        <v>639</v>
      </c>
      <c r="F224" s="107"/>
      <c r="G224" s="92"/>
      <c r="H224" s="90"/>
    </row>
    <row r="225" spans="2:8" ht="15" customHeight="1">
      <c r="B225" s="91"/>
      <c r="C225" s="89"/>
      <c r="D225" s="89"/>
      <c r="E225" s="89" t="s">
        <v>664</v>
      </c>
      <c r="F225" s="107"/>
      <c r="G225" s="92"/>
      <c r="H225" s="90"/>
    </row>
    <row r="226" spans="2:8" ht="15" customHeight="1">
      <c r="B226" s="91"/>
      <c r="C226" s="89"/>
      <c r="D226" s="89"/>
      <c r="E226" s="89" t="s">
        <v>649</v>
      </c>
      <c r="F226" s="107"/>
      <c r="G226" s="92"/>
      <c r="H226" s="90"/>
    </row>
    <row r="227" spans="2:8" ht="15" customHeight="1">
      <c r="B227" s="91" t="s">
        <v>614</v>
      </c>
      <c r="C227" s="89"/>
      <c r="D227" s="89"/>
      <c r="E227" s="89"/>
      <c r="F227" s="107"/>
      <c r="G227" s="92"/>
      <c r="H227" s="90">
        <f>SUM(H228)</f>
        <v>0</v>
      </c>
    </row>
    <row r="228" spans="2:8" ht="15" customHeight="1">
      <c r="B228" s="91"/>
      <c r="C228" s="89" t="s">
        <v>615</v>
      </c>
      <c r="D228" s="89"/>
      <c r="E228" s="89"/>
      <c r="F228" s="107"/>
      <c r="G228" s="92"/>
      <c r="H228" s="90"/>
    </row>
    <row r="229" spans="2:8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855167278237</v>
      </c>
    </row>
    <row r="230" spans="2:8" ht="15" customHeight="1">
      <c r="B230" s="91"/>
      <c r="C230" s="89" t="s">
        <v>433</v>
      </c>
      <c r="D230" s="89"/>
      <c r="E230" s="89"/>
      <c r="F230" s="107"/>
      <c r="G230" s="92"/>
      <c r="H230" s="90">
        <v>162900000000</v>
      </c>
    </row>
    <row r="231" spans="2:8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178526695789</v>
      </c>
    </row>
    <row r="232" spans="2:8" ht="15" customHeight="1">
      <c r="B232" s="91"/>
      <c r="C232" s="89"/>
      <c r="D232" s="89" t="s">
        <v>435</v>
      </c>
      <c r="E232" s="89"/>
      <c r="F232" s="107"/>
      <c r="G232" s="92">
        <f>SUM(G233:G236)</f>
        <v>80549920789</v>
      </c>
      <c r="H232" s="90" t="s">
        <v>4</v>
      </c>
    </row>
    <row r="233" spans="2:8" ht="15" customHeight="1">
      <c r="B233" s="91"/>
      <c r="C233" s="89"/>
      <c r="D233" s="89"/>
      <c r="E233" s="89" t="s">
        <v>436</v>
      </c>
      <c r="F233" s="107"/>
      <c r="G233" s="92">
        <v>18249920789</v>
      </c>
      <c r="H233" s="90"/>
    </row>
    <row r="234" spans="2:8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/>
    </row>
    <row r="235" spans="2:8" ht="15" customHeight="1">
      <c r="B235" s="91"/>
      <c r="C235" s="89"/>
      <c r="D235" s="89"/>
      <c r="E235" s="89" t="s">
        <v>648</v>
      </c>
      <c r="F235" s="107"/>
      <c r="G235" s="92">
        <v>12300000000</v>
      </c>
      <c r="H235" s="90"/>
    </row>
    <row r="236" spans="2:8" ht="15" customHeight="1">
      <c r="B236" s="91"/>
      <c r="C236" s="89"/>
      <c r="D236" s="89"/>
      <c r="E236" s="89" t="s">
        <v>553</v>
      </c>
      <c r="F236" s="107"/>
      <c r="G236" s="92">
        <v>30000000000</v>
      </c>
      <c r="H236" s="90"/>
    </row>
    <row r="237" spans="2:8" ht="15" customHeight="1">
      <c r="B237" s="91"/>
      <c r="C237" s="89"/>
      <c r="D237" s="89" t="s">
        <v>554</v>
      </c>
      <c r="E237" s="89"/>
      <c r="F237" s="107"/>
      <c r="G237" s="92">
        <v>95000000000</v>
      </c>
      <c r="H237" s="90"/>
    </row>
    <row r="238" spans="2:8" ht="15" customHeight="1">
      <c r="B238" s="91"/>
      <c r="C238" s="89"/>
      <c r="D238" s="89" t="s">
        <v>602</v>
      </c>
      <c r="E238" s="89"/>
      <c r="F238" s="107"/>
      <c r="G238" s="92">
        <v>2976775000</v>
      </c>
      <c r="H238" s="90" t="s">
        <v>4</v>
      </c>
    </row>
    <row r="239" spans="2:8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513740582448</v>
      </c>
    </row>
    <row r="240" spans="2:8" ht="15" customHeight="1">
      <c r="B240" s="91"/>
      <c r="C240" s="89"/>
      <c r="D240" s="89" t="s">
        <v>439</v>
      </c>
      <c r="E240" s="89"/>
      <c r="F240" s="107"/>
      <c r="G240" s="92">
        <v>454240582448</v>
      </c>
      <c r="H240" s="90"/>
    </row>
    <row r="241" spans="1:8" ht="15" customHeight="1">
      <c r="B241" s="91"/>
      <c r="C241" s="89"/>
      <c r="D241" s="89" t="s">
        <v>440</v>
      </c>
      <c r="E241" s="89"/>
      <c r="F241" s="107"/>
      <c r="G241" s="92">
        <v>59500000000</v>
      </c>
      <c r="H241" s="90"/>
    </row>
    <row r="242" spans="1:8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77541694</v>
      </c>
    </row>
    <row r="243" spans="1:8" ht="15" customHeight="1">
      <c r="B243" s="91"/>
      <c r="C243" s="89" t="s">
        <v>575</v>
      </c>
      <c r="D243" s="89"/>
      <c r="E243" s="89"/>
      <c r="F243" s="107"/>
      <c r="G243" s="92"/>
      <c r="H243" s="90">
        <v>77541694</v>
      </c>
    </row>
    <row r="244" spans="1:8" ht="15" customHeight="1">
      <c r="B244" s="91"/>
      <c r="C244" s="89" t="s">
        <v>601</v>
      </c>
      <c r="D244" s="89"/>
      <c r="E244" s="89"/>
      <c r="F244" s="107"/>
      <c r="G244" s="92"/>
      <c r="H244" s="90"/>
    </row>
    <row r="245" spans="1:8" ht="15" customHeight="1">
      <c r="A245" s="117"/>
      <c r="B245" s="91" t="s">
        <v>618</v>
      </c>
      <c r="C245" s="89"/>
      <c r="D245" s="89"/>
      <c r="E245" s="89"/>
      <c r="F245" s="107"/>
      <c r="G245" s="92"/>
      <c r="H245" s="90">
        <v>1825100690</v>
      </c>
    </row>
    <row r="246" spans="1:8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2604487522</v>
      </c>
    </row>
    <row r="247" spans="1:8" ht="15" customHeight="1">
      <c r="B247" s="91"/>
      <c r="C247" s="89" t="s">
        <v>441</v>
      </c>
      <c r="D247" s="89"/>
      <c r="E247" s="89"/>
      <c r="F247" s="107"/>
      <c r="G247" s="92"/>
      <c r="H247" s="90">
        <v>1988995881</v>
      </c>
    </row>
    <row r="248" spans="1:8" ht="15" customHeight="1">
      <c r="B248" s="91"/>
      <c r="C248" s="89" t="s">
        <v>442</v>
      </c>
      <c r="D248" s="89"/>
      <c r="E248" s="89"/>
      <c r="F248" s="107"/>
      <c r="G248" s="92"/>
      <c r="H248" s="90"/>
    </row>
    <row r="249" spans="1:8" ht="15" customHeight="1">
      <c r="A249" s="117"/>
      <c r="B249" s="91"/>
      <c r="C249" s="89" t="s">
        <v>443</v>
      </c>
      <c r="D249" s="89"/>
      <c r="E249" s="89"/>
      <c r="F249" s="107"/>
      <c r="G249" s="92"/>
      <c r="H249" s="90">
        <v>615491641</v>
      </c>
    </row>
    <row r="250" spans="1:8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607088309419</v>
      </c>
    </row>
    <row r="251" spans="1:8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2206768706</v>
      </c>
    </row>
    <row r="252" spans="1:8" ht="15" customHeight="1">
      <c r="B252" s="91"/>
      <c r="C252" s="89"/>
      <c r="D252" s="89" t="s">
        <v>445</v>
      </c>
      <c r="E252" s="89"/>
      <c r="F252" s="107"/>
      <c r="G252" s="92">
        <v>2206768706</v>
      </c>
      <c r="H252" s="90"/>
    </row>
    <row r="253" spans="1:8" ht="15" customHeight="1">
      <c r="B253" s="91"/>
      <c r="C253" s="89" t="s">
        <v>446</v>
      </c>
      <c r="D253" s="89"/>
      <c r="E253" s="89"/>
      <c r="F253" s="107"/>
      <c r="G253" s="92"/>
      <c r="H253" s="90">
        <f>88153495267+508258356968</f>
        <v>596411852235</v>
      </c>
    </row>
    <row r="254" spans="1:8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6807786583</v>
      </c>
    </row>
    <row r="255" spans="1:8" ht="15" customHeight="1">
      <c r="B255" s="91"/>
      <c r="C255" s="89"/>
      <c r="D255" s="89" t="s">
        <v>448</v>
      </c>
      <c r="E255" s="89"/>
      <c r="F255" s="107"/>
      <c r="G255" s="92">
        <v>107056577</v>
      </c>
      <c r="H255" s="90"/>
    </row>
    <row r="256" spans="1:8" ht="15" customHeight="1">
      <c r="B256" s="91"/>
      <c r="C256" s="89"/>
      <c r="D256" s="89" t="s">
        <v>449</v>
      </c>
      <c r="E256" s="89"/>
      <c r="F256" s="107"/>
      <c r="G256" s="92">
        <v>967331881</v>
      </c>
      <c r="H256" s="90"/>
    </row>
    <row r="257" spans="2:8" ht="15" customHeight="1">
      <c r="B257" s="91"/>
      <c r="C257" s="89"/>
      <c r="D257" s="89" t="s">
        <v>450</v>
      </c>
      <c r="E257" s="89"/>
      <c r="F257" s="107"/>
      <c r="G257" s="92">
        <v>12097307</v>
      </c>
      <c r="H257" s="90"/>
    </row>
    <row r="258" spans="2:8" ht="15" customHeight="1">
      <c r="B258" s="91"/>
      <c r="C258" s="89"/>
      <c r="D258" s="89" t="s">
        <v>451</v>
      </c>
      <c r="E258" s="89"/>
      <c r="F258" s="107"/>
      <c r="G258" s="92">
        <v>8209147</v>
      </c>
      <c r="H258" s="90"/>
    </row>
    <row r="259" spans="2:8" ht="15" customHeight="1">
      <c r="B259" s="91"/>
      <c r="C259" s="89"/>
      <c r="D259" s="89" t="s">
        <v>452</v>
      </c>
      <c r="E259" s="89"/>
      <c r="F259" s="107"/>
      <c r="G259" s="92">
        <v>3248543255</v>
      </c>
      <c r="H259" s="90"/>
    </row>
    <row r="260" spans="2:8" ht="15" customHeight="1">
      <c r="B260" s="91"/>
      <c r="C260" s="89"/>
      <c r="D260" s="89" t="s">
        <v>611</v>
      </c>
      <c r="E260" s="89"/>
      <c r="F260" s="107"/>
      <c r="G260" s="92"/>
      <c r="H260" s="90"/>
    </row>
    <row r="261" spans="2:8" ht="15" customHeight="1">
      <c r="B261" s="91"/>
      <c r="C261" s="89"/>
      <c r="D261" s="89" t="s">
        <v>612</v>
      </c>
      <c r="E261" s="89"/>
      <c r="F261" s="107"/>
      <c r="G261" s="92"/>
      <c r="H261" s="90"/>
    </row>
    <row r="262" spans="2:8" ht="15" customHeight="1">
      <c r="B262" s="91"/>
      <c r="C262" s="89"/>
      <c r="D262" s="89" t="s">
        <v>613</v>
      </c>
      <c r="E262" s="89"/>
      <c r="F262" s="107"/>
      <c r="G262" s="92">
        <v>2464548416</v>
      </c>
      <c r="H262" s="90"/>
    </row>
    <row r="263" spans="2:8" ht="15" customHeight="1">
      <c r="B263" s="91"/>
      <c r="C263" s="89" t="s">
        <v>547</v>
      </c>
      <c r="D263" s="89"/>
      <c r="E263" s="89"/>
      <c r="F263" s="107"/>
      <c r="G263" s="92"/>
      <c r="H263" s="90">
        <v>24457644</v>
      </c>
    </row>
    <row r="264" spans="2:8" ht="15" customHeight="1">
      <c r="B264" s="91"/>
      <c r="C264" s="89" t="s">
        <v>543</v>
      </c>
      <c r="D264" s="89"/>
      <c r="E264" s="89"/>
      <c r="F264" s="107"/>
      <c r="G264" s="92"/>
      <c r="H264" s="90">
        <v>805154364</v>
      </c>
    </row>
    <row r="265" spans="2:8" ht="15" customHeight="1">
      <c r="B265" s="91"/>
      <c r="C265" s="89" t="s">
        <v>544</v>
      </c>
      <c r="D265" s="89"/>
      <c r="E265" s="89"/>
      <c r="F265" s="107"/>
      <c r="G265" s="92"/>
      <c r="H265" s="90">
        <v>651930968</v>
      </c>
    </row>
    <row r="266" spans="2:8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316126662</v>
      </c>
    </row>
    <row r="267" spans="2:8" ht="15" customHeight="1">
      <c r="B267" s="91"/>
      <c r="C267" s="89"/>
      <c r="D267" s="89" t="s">
        <v>453</v>
      </c>
      <c r="E267" s="89"/>
      <c r="F267" s="107"/>
      <c r="G267" s="92">
        <v>104174940</v>
      </c>
      <c r="H267" s="90"/>
    </row>
    <row r="268" spans="2:8" ht="15" customHeight="1">
      <c r="B268" s="91"/>
      <c r="C268" s="89"/>
      <c r="D268" s="89" t="s">
        <v>454</v>
      </c>
      <c r="E268" s="89"/>
      <c r="F268" s="107"/>
      <c r="G268" s="92">
        <v>182426840</v>
      </c>
      <c r="H268" s="90"/>
    </row>
    <row r="269" spans="2:8" ht="15" customHeight="1">
      <c r="B269" s="91"/>
      <c r="C269" s="89"/>
      <c r="D269" s="89" t="s">
        <v>455</v>
      </c>
      <c r="E269" s="89"/>
      <c r="F269" s="107"/>
      <c r="G269" s="92">
        <v>26758520</v>
      </c>
      <c r="H269" s="90"/>
    </row>
    <row r="270" spans="2:8" ht="15" customHeight="1">
      <c r="B270" s="91"/>
      <c r="C270" s="89"/>
      <c r="D270" s="89" t="s">
        <v>456</v>
      </c>
      <c r="E270" s="89"/>
      <c r="F270" s="107"/>
      <c r="G270" s="92">
        <v>2350000</v>
      </c>
      <c r="H270" s="90"/>
    </row>
    <row r="271" spans="2:8" ht="15" customHeight="1">
      <c r="B271" s="91"/>
      <c r="C271" s="89"/>
      <c r="D271" s="89" t="s">
        <v>457</v>
      </c>
      <c r="E271" s="89"/>
      <c r="F271" s="107"/>
      <c r="G271" s="92">
        <v>416362</v>
      </c>
      <c r="H271" s="90"/>
    </row>
    <row r="272" spans="2:8" ht="15" customHeight="1">
      <c r="B272" s="91"/>
      <c r="C272" s="89" t="s">
        <v>546</v>
      </c>
      <c r="D272" s="89"/>
      <c r="E272" s="89"/>
      <c r="F272" s="107"/>
      <c r="G272" s="62" t="s">
        <v>631</v>
      </c>
      <c r="H272" s="63">
        <v>-135767743</v>
      </c>
    </row>
    <row r="273" spans="2:8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SUM(H178,H215,H227,H229,H242,H245,H246,H250)</f>
        <v>1834749836398</v>
      </c>
    </row>
    <row r="274" spans="2:8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</row>
    <row r="275" spans="2:8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192961675000</v>
      </c>
    </row>
    <row r="276" spans="2:8" ht="15" customHeight="1">
      <c r="B276" s="91"/>
      <c r="C276" s="89" t="s">
        <v>461</v>
      </c>
      <c r="D276" s="89"/>
      <c r="E276" s="89"/>
      <c r="F276" s="107"/>
      <c r="G276" s="92"/>
      <c r="H276" s="90">
        <v>192961675000</v>
      </c>
    </row>
    <row r="277" spans="2:8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8364449889</v>
      </c>
    </row>
    <row r="278" spans="2:8" ht="15" customHeight="1">
      <c r="B278" s="91"/>
      <c r="C278" s="89" t="s">
        <v>463</v>
      </c>
      <c r="D278" s="89"/>
      <c r="E278" s="89"/>
      <c r="F278" s="107"/>
      <c r="G278" s="92"/>
      <c r="H278" s="90">
        <v>8361353465</v>
      </c>
    </row>
    <row r="279" spans="2:8" ht="15" customHeight="1">
      <c r="B279" s="91"/>
      <c r="C279" s="89" t="s">
        <v>464</v>
      </c>
      <c r="D279" s="89"/>
      <c r="E279" s="89"/>
      <c r="F279" s="107"/>
      <c r="G279" s="92"/>
      <c r="H279" s="90"/>
    </row>
    <row r="280" spans="2:8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</row>
    <row r="281" spans="2:8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/>
    </row>
    <row r="282" spans="2:8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-2019382942</v>
      </c>
    </row>
    <row r="283" spans="2:8" ht="15" customHeight="1">
      <c r="B283" s="91"/>
      <c r="C283" s="89" t="s">
        <v>468</v>
      </c>
      <c r="D283" s="89"/>
      <c r="E283" s="89"/>
      <c r="F283" s="107"/>
      <c r="G283" s="92"/>
      <c r="H283" s="63">
        <v>-1731446170</v>
      </c>
    </row>
    <row r="284" spans="2:8" ht="15" customHeight="1">
      <c r="B284" s="91"/>
      <c r="C284" s="89" t="s">
        <v>555</v>
      </c>
      <c r="D284" s="89"/>
      <c r="E284" s="89"/>
      <c r="F284" s="107"/>
      <c r="G284" s="92"/>
      <c r="H284" s="63">
        <v>-287936772</v>
      </c>
    </row>
    <row r="285" spans="2:8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-266881315</v>
      </c>
    </row>
    <row r="286" spans="2:8" ht="15" customHeight="1">
      <c r="B286" s="91"/>
      <c r="C286" s="89" t="s">
        <v>470</v>
      </c>
      <c r="D286" s="89"/>
      <c r="E286" s="89"/>
      <c r="F286" s="107"/>
      <c r="G286" s="92"/>
      <c r="H286" s="63">
        <v>-266881315</v>
      </c>
    </row>
    <row r="287" spans="2:8" ht="15" customHeight="1">
      <c r="B287" s="91"/>
      <c r="C287" s="89" t="s">
        <v>576</v>
      </c>
      <c r="D287" s="89"/>
      <c r="E287" s="89"/>
      <c r="F287" s="107"/>
      <c r="G287" s="92"/>
      <c r="H287" s="63"/>
    </row>
    <row r="288" spans="2:8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124338673565</v>
      </c>
    </row>
    <row r="289" spans="1:8" ht="15" customHeight="1">
      <c r="B289" s="91"/>
      <c r="C289" s="89" t="s">
        <v>472</v>
      </c>
      <c r="D289" s="89"/>
      <c r="E289" s="89"/>
      <c r="F289" s="107"/>
      <c r="G289" s="92"/>
      <c r="H289" s="90">
        <v>168185936</v>
      </c>
    </row>
    <row r="290" spans="1:8" ht="15" customHeight="1">
      <c r="B290" s="91"/>
      <c r="C290" s="89" t="s">
        <v>473</v>
      </c>
      <c r="D290" s="89"/>
      <c r="E290" s="89"/>
      <c r="F290" s="107"/>
      <c r="G290" s="62"/>
      <c r="H290" s="121">
        <v>4147370715</v>
      </c>
    </row>
    <row r="291" spans="1:8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</row>
    <row r="292" spans="1:8" ht="15" customHeight="1">
      <c r="B292" s="91"/>
      <c r="C292" s="89" t="s">
        <v>475</v>
      </c>
      <c r="D292" s="89"/>
      <c r="E292" s="89"/>
      <c r="F292" s="107"/>
      <c r="G292" s="92"/>
      <c r="H292" s="90">
        <v>500000000</v>
      </c>
    </row>
    <row r="293" spans="1:8" ht="15" customHeight="1">
      <c r="A293" s="117"/>
      <c r="B293" s="91"/>
      <c r="C293" s="89" t="s">
        <v>476</v>
      </c>
      <c r="D293" s="89"/>
      <c r="E293" s="89"/>
      <c r="F293" s="107"/>
      <c r="G293" s="92"/>
      <c r="H293" s="90">
        <v>119523116914</v>
      </c>
    </row>
    <row r="294" spans="1:8" ht="15" customHeight="1">
      <c r="A294" s="115"/>
      <c r="B294" s="91"/>
      <c r="C294" s="89"/>
      <c r="D294" s="89" t="s">
        <v>477</v>
      </c>
      <c r="E294" s="89"/>
      <c r="F294" s="107"/>
      <c r="G294" s="92">
        <v>22615784258</v>
      </c>
      <c r="H294" s="90"/>
    </row>
    <row r="295" spans="1:8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323378534197</v>
      </c>
    </row>
    <row r="296" spans="1:8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2158128370595</v>
      </c>
    </row>
    <row r="297" spans="1:8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</row>
    <row r="298" spans="1:8" ht="15" customHeight="1"/>
    <row r="299" spans="1:8" ht="15" customHeight="1">
      <c r="H299" s="120"/>
    </row>
    <row r="300" spans="1:8" ht="15" customHeight="1"/>
    <row r="301" spans="1:8" ht="15" customHeight="1"/>
    <row r="302" spans="1:8" ht="15" customHeight="1"/>
    <row r="303" spans="1:8" ht="15" customHeight="1"/>
    <row r="304" spans="1:8" ht="15" customHeight="1"/>
    <row r="305" ht="15" customHeight="1"/>
    <row r="306" ht="15" customHeight="1"/>
    <row r="307" ht="15" customHeight="1"/>
  </sheetData>
  <mergeCells count="6">
    <mergeCell ref="G9:H9"/>
    <mergeCell ref="G10:H10"/>
    <mergeCell ref="B2:H2"/>
    <mergeCell ref="B5:H5"/>
    <mergeCell ref="B6:H6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31 G37 G137 G2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2:20">
      <c r="T3" s="3"/>
    </row>
    <row r="5" spans="2:20">
      <c r="B5" s="147" t="s">
        <v>541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20">
      <c r="B6" s="147" t="s">
        <v>542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48" t="s">
        <v>293</v>
      </c>
      <c r="C11" s="149"/>
      <c r="D11" s="149"/>
      <c r="E11" s="149"/>
      <c r="F11" s="149"/>
      <c r="G11" s="149"/>
      <c r="H11" s="150"/>
      <c r="I11" s="142" t="s">
        <v>539</v>
      </c>
      <c r="J11" s="143"/>
      <c r="K11" s="142" t="s">
        <v>512</v>
      </c>
      <c r="L11" s="151" t="s">
        <v>1</v>
      </c>
      <c r="M11" s="142" t="s">
        <v>540</v>
      </c>
      <c r="N11" s="151"/>
      <c r="O11" s="142" t="s">
        <v>512</v>
      </c>
      <c r="P11" s="151" t="s">
        <v>1</v>
      </c>
    </row>
    <row r="12" spans="2:20" ht="14.25" customHeight="1">
      <c r="B12" s="148"/>
      <c r="C12" s="149"/>
      <c r="D12" s="149"/>
      <c r="E12" s="149"/>
      <c r="F12" s="149"/>
      <c r="G12" s="149"/>
      <c r="H12" s="150"/>
      <c r="I12" s="144" t="s">
        <v>2</v>
      </c>
      <c r="J12" s="145"/>
      <c r="K12" s="144" t="s">
        <v>2</v>
      </c>
      <c r="L12" s="152"/>
      <c r="M12" s="144" t="s">
        <v>2</v>
      </c>
      <c r="N12" s="152"/>
      <c r="O12" s="144" t="s">
        <v>2</v>
      </c>
      <c r="P12" s="152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0" width="16" style="43" customWidth="1"/>
    <col min="11" max="16384" width="9" style="44"/>
  </cols>
  <sheetData>
    <row r="1" spans="2:10" ht="15" customHeight="1"/>
    <row r="2" spans="2:10" ht="15" customHeight="1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3" spans="2:10" ht="15" customHeight="1"/>
    <row r="4" spans="2:10" ht="15" customHeight="1"/>
    <row r="5" spans="2:10" ht="15" customHeight="1">
      <c r="B5" s="154" t="s">
        <v>683</v>
      </c>
      <c r="C5" s="154"/>
      <c r="D5" s="154"/>
      <c r="E5" s="154"/>
      <c r="F5" s="154"/>
      <c r="G5" s="154"/>
      <c r="H5" s="154"/>
      <c r="I5" s="154"/>
      <c r="J5" s="154"/>
    </row>
    <row r="6" spans="2:10" ht="15" customHeight="1">
      <c r="B6" s="154"/>
      <c r="C6" s="154"/>
      <c r="D6" s="154"/>
      <c r="E6" s="154"/>
      <c r="F6" s="154"/>
      <c r="G6" s="154"/>
      <c r="H6" s="154"/>
      <c r="I6" s="154"/>
      <c r="J6" s="154"/>
    </row>
    <row r="7" spans="2:10" ht="15" customHeight="1">
      <c r="B7" s="122"/>
      <c r="C7" s="122"/>
      <c r="D7" s="122"/>
      <c r="E7" s="122"/>
      <c r="F7" s="122"/>
      <c r="G7" s="122"/>
      <c r="H7" s="122"/>
      <c r="I7" s="122"/>
      <c r="J7" s="122"/>
    </row>
    <row r="8" spans="2:10" s="114" customFormat="1" ht="15" customHeight="1">
      <c r="B8" s="114" t="s">
        <v>290</v>
      </c>
      <c r="J8" s="125" t="s">
        <v>635</v>
      </c>
    </row>
    <row r="9" spans="2:10" ht="15" customHeight="1">
      <c r="B9" s="155" t="s">
        <v>293</v>
      </c>
      <c r="C9" s="156"/>
      <c r="D9" s="156"/>
      <c r="E9" s="156"/>
      <c r="F9" s="156"/>
      <c r="G9" s="156"/>
      <c r="H9" s="157"/>
      <c r="I9" s="158" t="s">
        <v>681</v>
      </c>
      <c r="J9" s="159"/>
    </row>
    <row r="10" spans="2:10" ht="15" customHeight="1">
      <c r="B10" s="155"/>
      <c r="C10" s="156"/>
      <c r="D10" s="156"/>
      <c r="E10" s="156"/>
      <c r="F10" s="156"/>
      <c r="G10" s="156"/>
      <c r="H10" s="157"/>
      <c r="I10" s="160" t="s">
        <v>2</v>
      </c>
      <c r="J10" s="161"/>
    </row>
    <row r="11" spans="2:10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554805921139</v>
      </c>
    </row>
    <row r="12" spans="2:10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SUM(I13:I21)</f>
        <v>46958268955</v>
      </c>
    </row>
    <row r="13" spans="2:10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35613671101</v>
      </c>
      <c r="J13" s="63" t="s">
        <v>4</v>
      </c>
    </row>
    <row r="14" spans="2:10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6794235250</v>
      </c>
      <c r="J14" s="63" t="s">
        <v>4</v>
      </c>
    </row>
    <row r="15" spans="2:10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69000000</v>
      </c>
      <c r="J15" s="63" t="s">
        <v>4</v>
      </c>
    </row>
    <row r="16" spans="2:10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791755738</v>
      </c>
      <c r="J16" s="63" t="s">
        <v>4</v>
      </c>
    </row>
    <row r="17" spans="1:10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34913450</v>
      </c>
      <c r="J17" s="63" t="s">
        <v>4</v>
      </c>
    </row>
    <row r="18" spans="1:10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3042500000</v>
      </c>
      <c r="J18" s="63" t="s">
        <v>4</v>
      </c>
    </row>
    <row r="19" spans="1:10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69139901</v>
      </c>
      <c r="J19" s="63" t="s">
        <v>4</v>
      </c>
    </row>
    <row r="20" spans="1:10" ht="15" customHeight="1">
      <c r="B20" s="95"/>
      <c r="C20" s="96"/>
      <c r="D20" s="96" t="s">
        <v>633</v>
      </c>
      <c r="E20" s="46"/>
      <c r="F20" s="46"/>
      <c r="G20" s="46"/>
      <c r="H20" s="47"/>
      <c r="I20" s="62"/>
      <c r="J20" s="63"/>
    </row>
    <row r="21" spans="1:10" ht="15" customHeight="1">
      <c r="B21" s="95"/>
      <c r="C21" s="96"/>
      <c r="D21" s="96" t="s">
        <v>632</v>
      </c>
      <c r="E21" s="46"/>
      <c r="F21" s="46"/>
      <c r="G21" s="46"/>
      <c r="H21" s="47"/>
      <c r="I21" s="62">
        <v>543053515</v>
      </c>
      <c r="J21" s="63" t="s">
        <v>4</v>
      </c>
    </row>
    <row r="22" spans="1:10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70897158261</v>
      </c>
    </row>
    <row r="23" spans="1:10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40283177177</v>
      </c>
      <c r="J23" s="63"/>
    </row>
    <row r="24" spans="1:10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3439729771</v>
      </c>
      <c r="J24" s="63" t="s">
        <v>4</v>
      </c>
    </row>
    <row r="25" spans="1:10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134466746</v>
      </c>
      <c r="J25" s="63" t="s">
        <v>4</v>
      </c>
    </row>
    <row r="26" spans="1:10" ht="15" customHeight="1">
      <c r="B26" s="95"/>
      <c r="C26" s="96"/>
      <c r="D26" s="96" t="s">
        <v>659</v>
      </c>
      <c r="E26" s="46"/>
      <c r="F26" s="46"/>
      <c r="G26" s="46"/>
      <c r="H26" s="47"/>
      <c r="I26" s="62">
        <f>19236261387+157252748</f>
        <v>19393514135</v>
      </c>
      <c r="J26" s="63" t="s">
        <v>4</v>
      </c>
    </row>
    <row r="27" spans="1:10" ht="15" customHeight="1">
      <c r="B27" s="95"/>
      <c r="C27" s="96"/>
      <c r="D27" s="96" t="s">
        <v>580</v>
      </c>
      <c r="E27" s="46"/>
      <c r="F27" s="46"/>
      <c r="G27" s="46"/>
      <c r="H27" s="47"/>
      <c r="I27" s="62">
        <v>139770000</v>
      </c>
      <c r="J27" s="63"/>
    </row>
    <row r="28" spans="1:10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7506500432</v>
      </c>
      <c r="J28" s="63"/>
    </row>
    <row r="29" spans="1:10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393364693720</v>
      </c>
    </row>
    <row r="30" spans="1:10" ht="15" customHeight="1">
      <c r="A30" s="116"/>
      <c r="B30" s="95"/>
      <c r="C30" s="96"/>
      <c r="D30" s="96" t="s">
        <v>650</v>
      </c>
      <c r="E30" s="46"/>
      <c r="F30" s="46"/>
      <c r="G30" s="46"/>
      <c r="H30" s="47"/>
      <c r="I30" s="62">
        <v>392587437806</v>
      </c>
      <c r="J30" s="63" t="s">
        <v>4</v>
      </c>
    </row>
    <row r="31" spans="1:10" ht="15" customHeight="1">
      <c r="A31" s="116"/>
      <c r="B31" s="95"/>
      <c r="C31" s="96"/>
      <c r="D31" s="96" t="s">
        <v>651</v>
      </c>
      <c r="E31" s="46"/>
      <c r="F31" s="46"/>
      <c r="G31" s="46"/>
      <c r="H31" s="47"/>
      <c r="I31" s="62"/>
      <c r="J31" s="63"/>
    </row>
    <row r="32" spans="1:10" ht="15" customHeight="1">
      <c r="A32" s="116"/>
      <c r="B32" s="95"/>
      <c r="C32" s="96"/>
      <c r="D32" s="96" t="s">
        <v>652</v>
      </c>
      <c r="E32" s="46"/>
      <c r="F32" s="46"/>
      <c r="G32" s="46"/>
      <c r="H32" s="47"/>
      <c r="I32" s="62">
        <v>777255914</v>
      </c>
      <c r="J32" s="63" t="s">
        <v>4</v>
      </c>
    </row>
    <row r="33" spans="1:10" ht="15" customHeight="1">
      <c r="A33" s="116"/>
      <c r="B33" s="95"/>
      <c r="C33" s="96"/>
      <c r="D33" s="96" t="s">
        <v>653</v>
      </c>
      <c r="E33" s="46"/>
      <c r="F33" s="46"/>
      <c r="G33" s="46"/>
      <c r="H33" s="47"/>
      <c r="I33" s="62"/>
      <c r="J33" s="63"/>
    </row>
    <row r="34" spans="1:10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42516959994</v>
      </c>
    </row>
    <row r="35" spans="1:10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3918373970</v>
      </c>
      <c r="J35" s="63" t="s">
        <v>4</v>
      </c>
    </row>
    <row r="36" spans="1:10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20755423095</v>
      </c>
      <c r="J36" s="63" t="s">
        <v>4</v>
      </c>
    </row>
    <row r="37" spans="1:10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15596418620</v>
      </c>
      <c r="J37" s="63" t="s">
        <v>4</v>
      </c>
    </row>
    <row r="38" spans="1:10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2246744309</v>
      </c>
      <c r="J38" s="63" t="s">
        <v>4</v>
      </c>
    </row>
    <row r="39" spans="1:10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</row>
    <row r="40" spans="1:10" ht="15" customHeight="1">
      <c r="B40" s="95"/>
      <c r="C40" s="96"/>
      <c r="D40" s="96" t="s">
        <v>634</v>
      </c>
      <c r="E40" s="46"/>
      <c r="F40" s="46"/>
      <c r="G40" s="46"/>
      <c r="H40" s="47"/>
      <c r="I40" s="62"/>
      <c r="J40" s="63" t="s">
        <v>4</v>
      </c>
    </row>
    <row r="41" spans="1:10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1049279709</v>
      </c>
    </row>
    <row r="42" spans="1:10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27513569</v>
      </c>
      <c r="J42" s="63" t="s">
        <v>4</v>
      </c>
    </row>
    <row r="43" spans="1:10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1021766140</v>
      </c>
      <c r="J43" s="63" t="s">
        <v>4</v>
      </c>
    </row>
    <row r="44" spans="1:10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19560500</v>
      </c>
    </row>
    <row r="45" spans="1:10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19560500</v>
      </c>
      <c r="J45" s="63" t="s">
        <v>4</v>
      </c>
    </row>
    <row r="46" spans="1:10" ht="15" customHeight="1">
      <c r="B46" s="97"/>
      <c r="C46" s="98"/>
      <c r="D46" s="98" t="s">
        <v>131</v>
      </c>
      <c r="E46" s="46"/>
      <c r="F46" s="46"/>
      <c r="G46" s="46"/>
      <c r="H46" s="47"/>
      <c r="I46" s="62"/>
      <c r="J46" s="63" t="s">
        <v>4</v>
      </c>
    </row>
    <row r="47" spans="1:10" ht="15" customHeight="1">
      <c r="B47" s="97"/>
      <c r="C47" s="98"/>
      <c r="D47" s="98" t="s">
        <v>599</v>
      </c>
      <c r="E47" s="46"/>
      <c r="F47" s="46"/>
      <c r="G47" s="46"/>
      <c r="H47" s="47"/>
      <c r="I47" s="62"/>
      <c r="J47" s="63"/>
    </row>
    <row r="48" spans="1:10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524576263002</v>
      </c>
    </row>
    <row r="49" spans="1:10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11922042685</v>
      </c>
    </row>
    <row r="50" spans="1:10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11234760107</v>
      </c>
      <c r="J50" s="63" t="s">
        <v>4</v>
      </c>
    </row>
    <row r="51" spans="1:10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64765578</v>
      </c>
      <c r="J51" s="63" t="s">
        <v>4</v>
      </c>
    </row>
    <row r="52" spans="1:10" ht="15" customHeight="1">
      <c r="B52" s="97"/>
      <c r="C52" s="98"/>
      <c r="D52" s="98" t="s">
        <v>581</v>
      </c>
      <c r="E52" s="46"/>
      <c r="F52" s="46"/>
      <c r="G52" s="46"/>
      <c r="H52" s="47"/>
      <c r="I52" s="62"/>
      <c r="J52" s="63"/>
    </row>
    <row r="53" spans="1:10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11636761</v>
      </c>
      <c r="J53" s="63" t="s">
        <v>4</v>
      </c>
    </row>
    <row r="54" spans="1:10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610880239</v>
      </c>
      <c r="J54" s="63" t="s">
        <v>4</v>
      </c>
    </row>
    <row r="55" spans="1:10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47182449323</v>
      </c>
    </row>
    <row r="56" spans="1:10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29488859580</v>
      </c>
      <c r="J56" s="63" t="s">
        <v>4</v>
      </c>
    </row>
    <row r="57" spans="1:10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2650775974</v>
      </c>
      <c r="J57" s="63" t="s">
        <v>4</v>
      </c>
    </row>
    <row r="58" spans="1:10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53428732</v>
      </c>
      <c r="J58" s="63" t="s">
        <v>4</v>
      </c>
    </row>
    <row r="59" spans="1:10" ht="15" customHeight="1">
      <c r="B59" s="97"/>
      <c r="C59" s="98"/>
      <c r="D59" s="98" t="s">
        <v>193</v>
      </c>
      <c r="E59" s="46"/>
      <c r="F59" s="46"/>
      <c r="G59" s="46"/>
      <c r="H59" s="47"/>
      <c r="I59" s="62">
        <f>106560000+14882825037</f>
        <v>14989385037</v>
      </c>
      <c r="J59" s="63" t="s">
        <v>4</v>
      </c>
    </row>
    <row r="60" spans="1:10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</row>
    <row r="61" spans="1:10" ht="15" customHeight="1">
      <c r="B61" s="97"/>
      <c r="C61" s="98"/>
      <c r="D61" s="98" t="s">
        <v>658</v>
      </c>
      <c r="E61" s="46"/>
      <c r="F61" s="46"/>
      <c r="G61" s="46"/>
      <c r="H61" s="47"/>
      <c r="I61" s="62"/>
      <c r="J61" s="63"/>
    </row>
    <row r="62" spans="1:10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389557858680</v>
      </c>
    </row>
    <row r="63" spans="1:10" ht="15" customHeight="1">
      <c r="A63" s="116"/>
      <c r="B63" s="97"/>
      <c r="C63" s="98"/>
      <c r="D63" s="98" t="s">
        <v>654</v>
      </c>
      <c r="E63" s="46"/>
      <c r="F63" s="46"/>
      <c r="G63" s="46"/>
      <c r="H63" s="47"/>
      <c r="I63" s="62">
        <v>389474476458</v>
      </c>
      <c r="J63" s="63" t="s">
        <v>4</v>
      </c>
    </row>
    <row r="64" spans="1:10" ht="15" customHeight="1">
      <c r="A64" s="116"/>
      <c r="B64" s="97"/>
      <c r="C64" s="98"/>
      <c r="D64" s="98" t="s">
        <v>655</v>
      </c>
      <c r="E64" s="46"/>
      <c r="F64" s="46"/>
      <c r="G64" s="46"/>
      <c r="H64" s="47"/>
      <c r="I64" s="62"/>
      <c r="J64" s="63"/>
    </row>
    <row r="65" spans="1:10" ht="15" customHeight="1">
      <c r="A65" s="116"/>
      <c r="B65" s="97"/>
      <c r="C65" s="98"/>
      <c r="D65" s="98" t="s">
        <v>656</v>
      </c>
      <c r="E65" s="46"/>
      <c r="F65" s="46"/>
      <c r="G65" s="46"/>
      <c r="H65" s="47"/>
      <c r="I65" s="62">
        <v>83382222</v>
      </c>
      <c r="J65" s="63" t="s">
        <v>4</v>
      </c>
    </row>
    <row r="66" spans="1:10" ht="15" customHeight="1">
      <c r="A66" s="116"/>
      <c r="B66" s="97"/>
      <c r="C66" s="98"/>
      <c r="D66" s="98" t="s">
        <v>657</v>
      </c>
      <c r="E66" s="46"/>
      <c r="F66" s="46"/>
      <c r="G66" s="46"/>
      <c r="H66" s="47"/>
      <c r="I66" s="62"/>
      <c r="J66" s="63"/>
    </row>
    <row r="67" spans="1:10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23020637156</v>
      </c>
    </row>
    <row r="68" spans="1:10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2002979572</v>
      </c>
      <c r="J68" s="63" t="s">
        <v>4</v>
      </c>
    </row>
    <row r="69" spans="1:10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20851004274</v>
      </c>
      <c r="J69" s="63" t="s">
        <v>4</v>
      </c>
    </row>
    <row r="70" spans="1:10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166653310</v>
      </c>
      <c r="J70" s="63" t="s">
        <v>4</v>
      </c>
    </row>
    <row r="71" spans="1:10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1926878058</v>
      </c>
    </row>
    <row r="72" spans="1:10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 t="s">
        <v>4</v>
      </c>
    </row>
    <row r="73" spans="1:10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1926878058</v>
      </c>
      <c r="J73" s="63" t="s">
        <v>4</v>
      </c>
    </row>
    <row r="74" spans="1:10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774910693</v>
      </c>
    </row>
    <row r="75" spans="1:10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45935449</v>
      </c>
      <c r="J75" s="63" t="s">
        <v>4</v>
      </c>
    </row>
    <row r="76" spans="1:10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728975244</v>
      </c>
      <c r="J76" s="63" t="s">
        <v>4</v>
      </c>
    </row>
    <row r="77" spans="1:10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50157262026</v>
      </c>
    </row>
    <row r="78" spans="1:10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18221427286</v>
      </c>
      <c r="J78" s="63" t="s">
        <v>4</v>
      </c>
    </row>
    <row r="79" spans="1:10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1159431540</v>
      </c>
      <c r="J79" s="63" t="s">
        <v>4</v>
      </c>
    </row>
    <row r="80" spans="1:10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4303730008</v>
      </c>
      <c r="J80" s="63" t="s">
        <v>4</v>
      </c>
    </row>
    <row r="81" spans="2:10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6495408435</v>
      </c>
      <c r="J81" s="63" t="s">
        <v>4</v>
      </c>
    </row>
    <row r="82" spans="2:10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3708088931</v>
      </c>
      <c r="J82" s="63" t="s">
        <v>4</v>
      </c>
    </row>
    <row r="83" spans="2:10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2563891221</v>
      </c>
      <c r="J83" s="63" t="s">
        <v>4</v>
      </c>
    </row>
    <row r="84" spans="2:10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1395027670</v>
      </c>
      <c r="J84" s="63" t="s">
        <v>4</v>
      </c>
    </row>
    <row r="85" spans="2:10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3338542469</v>
      </c>
      <c r="J85" s="63" t="s">
        <v>4</v>
      </c>
    </row>
    <row r="86" spans="2:10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1629497228</v>
      </c>
      <c r="J86" s="63" t="s">
        <v>4</v>
      </c>
    </row>
    <row r="87" spans="2:10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70023361</v>
      </c>
      <c r="J87" s="63" t="s">
        <v>4</v>
      </c>
    </row>
    <row r="88" spans="2:10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98540019</v>
      </c>
      <c r="J88" s="63" t="s">
        <v>4</v>
      </c>
    </row>
    <row r="89" spans="2:10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1678028704</v>
      </c>
      <c r="J89" s="63" t="s">
        <v>4</v>
      </c>
    </row>
    <row r="90" spans="2:10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3501180889</v>
      </c>
      <c r="J90" s="63" t="s">
        <v>4</v>
      </c>
    </row>
    <row r="91" spans="2:10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88120000</v>
      </c>
      <c r="J91" s="63" t="s">
        <v>4</v>
      </c>
    </row>
    <row r="92" spans="2:10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135000530</v>
      </c>
      <c r="J92" s="63" t="s">
        <v>4</v>
      </c>
    </row>
    <row r="93" spans="2:10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3843358</v>
      </c>
      <c r="J93" s="63" t="s">
        <v>4</v>
      </c>
    </row>
    <row r="94" spans="2:10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267954846</v>
      </c>
      <c r="J94" s="63" t="s">
        <v>4</v>
      </c>
    </row>
    <row r="95" spans="2:10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187710004</v>
      </c>
      <c r="J95" s="63" t="s">
        <v>4</v>
      </c>
    </row>
    <row r="96" spans="2:10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84808171</v>
      </c>
      <c r="J96" s="63" t="s">
        <v>4</v>
      </c>
    </row>
    <row r="97" spans="2:10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175342397</v>
      </c>
      <c r="J97" s="63" t="s">
        <v>4</v>
      </c>
    </row>
    <row r="98" spans="2:10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388044336</v>
      </c>
      <c r="J98" s="63" t="s">
        <v>4</v>
      </c>
    </row>
    <row r="99" spans="2:10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154845491</v>
      </c>
      <c r="J99" s="63" t="s">
        <v>4</v>
      </c>
    </row>
    <row r="100" spans="2:10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508775132</v>
      </c>
      <c r="J100" s="63" t="s">
        <v>4</v>
      </c>
    </row>
    <row r="101" spans="2:10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34224381</v>
      </c>
    </row>
    <row r="102" spans="2:10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34224381</v>
      </c>
      <c r="J102" s="63"/>
    </row>
    <row r="103" spans="2:10" ht="15" customHeight="1">
      <c r="B103" s="97"/>
      <c r="C103" s="98"/>
      <c r="D103" s="98" t="s">
        <v>660</v>
      </c>
      <c r="E103" s="46"/>
      <c r="F103" s="46"/>
      <c r="G103" s="46"/>
      <c r="H103" s="47"/>
      <c r="I103" s="62"/>
      <c r="J103" s="63"/>
    </row>
    <row r="104" spans="2:10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30229658137</v>
      </c>
    </row>
    <row r="105" spans="2:10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81416931</v>
      </c>
    </row>
    <row r="106" spans="2:10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2266000</v>
      </c>
    </row>
    <row r="107" spans="2:10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2266000</v>
      </c>
      <c r="J107" s="63" t="s">
        <v>4</v>
      </c>
    </row>
    <row r="108" spans="2:10" ht="15" customHeight="1">
      <c r="B108" s="97"/>
      <c r="C108" s="98" t="s">
        <v>662</v>
      </c>
      <c r="D108" s="98"/>
      <c r="E108" s="46"/>
      <c r="F108" s="46"/>
      <c r="G108" s="46"/>
      <c r="H108" s="47"/>
      <c r="I108" s="62"/>
      <c r="J108" s="63">
        <f>I109</f>
        <v>0</v>
      </c>
    </row>
    <row r="109" spans="2:10" ht="15" customHeight="1">
      <c r="B109" s="97"/>
      <c r="C109" s="98"/>
      <c r="D109" s="98" t="s">
        <v>663</v>
      </c>
      <c r="E109" s="46"/>
      <c r="F109" s="46"/>
      <c r="G109" s="46"/>
      <c r="H109" s="47"/>
      <c r="I109" s="62"/>
      <c r="J109" s="63"/>
    </row>
    <row r="110" spans="2:10" ht="15" customHeight="1">
      <c r="B110" s="97"/>
      <c r="C110" s="98" t="s">
        <v>661</v>
      </c>
      <c r="D110" s="98"/>
      <c r="E110" s="46"/>
      <c r="F110" s="46"/>
      <c r="G110" s="46"/>
      <c r="H110" s="47"/>
      <c r="I110" s="62"/>
      <c r="J110" s="63">
        <f>I111</f>
        <v>79150931</v>
      </c>
    </row>
    <row r="111" spans="2:10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79150931</v>
      </c>
      <c r="J111" s="63" t="s">
        <v>4</v>
      </c>
    </row>
    <row r="112" spans="2:10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210406965</v>
      </c>
    </row>
    <row r="113" spans="1:10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175534842</v>
      </c>
    </row>
    <row r="114" spans="1:10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175534842</v>
      </c>
      <c r="J114" s="63" t="s">
        <v>4</v>
      </c>
    </row>
    <row r="115" spans="1:10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0</v>
      </c>
    </row>
    <row r="116" spans="1:10" ht="15" customHeight="1">
      <c r="B116" s="97"/>
      <c r="C116" s="98"/>
      <c r="D116" s="98" t="s">
        <v>586</v>
      </c>
      <c r="E116" s="49"/>
      <c r="F116" s="49"/>
      <c r="G116" s="49"/>
      <c r="H116" s="50"/>
      <c r="I116" s="62"/>
      <c r="J116" s="63" t="s">
        <v>4</v>
      </c>
    </row>
    <row r="117" spans="1:10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34872123</v>
      </c>
    </row>
    <row r="118" spans="1:10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9500000</v>
      </c>
      <c r="J118" s="63"/>
    </row>
    <row r="119" spans="1:10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25372123</v>
      </c>
      <c r="J119" s="63" t="s">
        <v>4</v>
      </c>
    </row>
    <row r="120" spans="1:10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30100668103</v>
      </c>
    </row>
    <row r="121" spans="1:10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7484883845</v>
      </c>
    </row>
    <row r="122" spans="1:10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7484883845</v>
      </c>
      <c r="J122" s="63"/>
    </row>
    <row r="123" spans="1:10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22615784258</v>
      </c>
    </row>
    <row r="124" spans="1:10" ht="15" customHeight="1">
      <c r="B124" s="97" t="s">
        <v>678</v>
      </c>
      <c r="C124" s="98"/>
      <c r="D124" s="98"/>
      <c r="E124" s="46"/>
      <c r="F124" s="46"/>
      <c r="G124" s="46"/>
      <c r="H124" s="47"/>
      <c r="I124" s="62"/>
      <c r="J124" s="63">
        <f>SUM(I125:I126)</f>
        <v>-1104129986</v>
      </c>
    </row>
    <row r="125" spans="1:10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-1415551266</v>
      </c>
      <c r="J125" s="63"/>
    </row>
    <row r="126" spans="1:10" ht="15" customHeight="1">
      <c r="B126" s="97"/>
      <c r="C126" s="98" t="s">
        <v>679</v>
      </c>
      <c r="D126" s="98"/>
      <c r="E126" s="46"/>
      <c r="F126" s="46"/>
      <c r="G126" s="46"/>
      <c r="H126" s="47"/>
      <c r="I126" s="62">
        <v>311421280</v>
      </c>
      <c r="J126" s="63"/>
    </row>
    <row r="127" spans="1:10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21511654272</v>
      </c>
    </row>
    <row r="128" spans="1:10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6">
    <mergeCell ref="B2:J2"/>
    <mergeCell ref="B5:J5"/>
    <mergeCell ref="B6:J6"/>
    <mergeCell ref="B9:H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2:16">
      <c r="P3" s="3"/>
    </row>
    <row r="5" spans="2:16">
      <c r="B5" s="147" t="s">
        <v>288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6">
      <c r="B6" s="147" t="s">
        <v>289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3" t="s">
        <v>293</v>
      </c>
      <c r="C11" s="164"/>
      <c r="D11" s="164"/>
      <c r="E11" s="164"/>
      <c r="F11" s="164"/>
      <c r="G11" s="164"/>
      <c r="H11" s="165"/>
      <c r="I11" s="142" t="s">
        <v>286</v>
      </c>
      <c r="J11" s="143"/>
      <c r="K11" s="142" t="s">
        <v>287</v>
      </c>
      <c r="L11" s="151" t="s">
        <v>1</v>
      </c>
    </row>
    <row r="12" spans="2:16" ht="16.5" customHeight="1">
      <c r="B12" s="166"/>
      <c r="C12" s="167"/>
      <c r="D12" s="167"/>
      <c r="E12" s="167"/>
      <c r="F12" s="167"/>
      <c r="G12" s="167"/>
      <c r="H12" s="168"/>
      <c r="I12" s="144" t="s">
        <v>2</v>
      </c>
      <c r="J12" s="145"/>
      <c r="K12" s="144" t="s">
        <v>2</v>
      </c>
      <c r="L12" s="152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2013-09-11T23:43:31Z</dcterms:modified>
</cp:coreProperties>
</file>