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tk\Desktop\홈페이지\재무제표\"/>
    </mc:Choice>
  </mc:AlternateContent>
  <bookViews>
    <workbookView xWindow="-15" yWindow="285" windowWidth="14415" windowHeight="12060"/>
  </bookViews>
  <sheets>
    <sheet name="재무상태표" sheetId="3" r:id="rId1"/>
    <sheet name="PL" sheetId="2" state="hidden" r:id="rId2"/>
    <sheet name="손익계산서" sheetId="10" r:id="rId3"/>
    <sheet name="PL(상세)" sheetId="1" state="hidden" r:id="rId4"/>
  </sheets>
  <definedNames>
    <definedName name="_">#REF!</definedName>
    <definedName name="_.4">#REF!</definedName>
    <definedName name="_?___r">#REF!</definedName>
    <definedName name="_?__C">#REF!</definedName>
    <definedName name="__123Graph_AGNP" localSheetId="2" hidden="1">#REF!</definedName>
    <definedName name="__123Graph_AGNP" hidden="1">#REF!</definedName>
    <definedName name="__123Graph_Aｼｪｱ" localSheetId="2" hidden="1">#REF!</definedName>
    <definedName name="__123Graph_Aｼｪｱ" hidden="1">#REF!</definedName>
    <definedName name="__123Graph_A国内売上" localSheetId="2" hidden="1">#REF!</definedName>
    <definedName name="__123Graph_A国内売上" hidden="1">#REF!</definedName>
    <definedName name="__123Graph_A国内需要" localSheetId="2" hidden="1">#REF!</definedName>
    <definedName name="__123Graph_A国内需要" hidden="1">#REF!</definedName>
    <definedName name="__123Graph_A登録1" hidden="1">#REF!</definedName>
    <definedName name="__123Graph_A登録2" hidden="1">#REF!</definedName>
    <definedName name="__123Graph_A流動" hidden="1">#REF!</definedName>
    <definedName name="__123Graph_A営業" hidden="1">#REF!</definedName>
    <definedName name="__123Graph_A営業利益率" hidden="1">#REF!</definedName>
    <definedName name="__123Graph_A原単位" localSheetId="2" hidden="1">#REF!</definedName>
    <definedName name="__123Graph_A原単位" hidden="1">#REF!</definedName>
    <definedName name="__123Graph_A自動車生産台数" localSheetId="2" hidden="1">#REF!</definedName>
    <definedName name="__123Graph_A自動車生産台数" hidden="1">#REF!</definedName>
    <definedName name="__123Graph_A調色件1" hidden="1">#REF!</definedName>
    <definedName name="__123Graph_A車種別生産台数" localSheetId="2" hidden="1">#REF!</definedName>
    <definedName name="__123Graph_A車種別生産台数" hidden="1">#REF!</definedName>
    <definedName name="__123Graph_BGNP" localSheetId="2" hidden="1">#REF!</definedName>
    <definedName name="__123Graph_BGNP" hidden="1">#REF!</definedName>
    <definedName name="__123Graph_Bｼｪｱ" localSheetId="2" hidden="1">#REF!</definedName>
    <definedName name="__123Graph_Bｼｪｱ" hidden="1">#REF!</definedName>
    <definedName name="__123Graph_B国内売上" localSheetId="2" hidden="1">#REF!</definedName>
    <definedName name="__123Graph_B国内売上" hidden="1">#REF!</definedName>
    <definedName name="__123Graph_B国内需要" localSheetId="2" hidden="1">#REF!</definedName>
    <definedName name="__123Graph_B国内需要" hidden="1">#REF!</definedName>
    <definedName name="__123Graph_B登録1" hidden="1">#REF!</definedName>
    <definedName name="__123Graph_B登録2" hidden="1">#REF!</definedName>
    <definedName name="__123Graph_B流動" hidden="1">#REF!</definedName>
    <definedName name="__123Graph_B営業" hidden="1">#REF!</definedName>
    <definedName name="__123Graph_B原単位" localSheetId="2" hidden="1">#REF!</definedName>
    <definedName name="__123Graph_B原単位" hidden="1">#REF!</definedName>
    <definedName name="__123Graph_B自動車生産台数" localSheetId="2" hidden="1">#REF!</definedName>
    <definedName name="__123Graph_B自動車生産台数" hidden="1">#REF!</definedName>
    <definedName name="__123Graph_B調色件1" hidden="1">#REF!</definedName>
    <definedName name="__123Graph_B車種別生産台数" localSheetId="2" hidden="1">#REF!</definedName>
    <definedName name="__123Graph_B車種別生産台数" hidden="1">#REF!</definedName>
    <definedName name="__123Graph_B総利益" hidden="1">#REF!</definedName>
    <definedName name="__123Graph_B販管" hidden="1">#REF!</definedName>
    <definedName name="__123Graph_CGNP" localSheetId="2" hidden="1">#REF!</definedName>
    <definedName name="__123Graph_CGNP" hidden="1">#REF!</definedName>
    <definedName name="__123Graph_Cｼｪｱ" localSheetId="2" hidden="1">#REF!</definedName>
    <definedName name="__123Graph_Cｼｪｱ" hidden="1">#REF!</definedName>
    <definedName name="__123Graph_C国内売上" localSheetId="2" hidden="1">#REF!</definedName>
    <definedName name="__123Graph_C国内売上" hidden="1">#REF!</definedName>
    <definedName name="__123Graph_C国内需要" localSheetId="2" hidden="1">#REF!</definedName>
    <definedName name="__123Graph_C国内需要" hidden="1">#REF!</definedName>
    <definedName name="__123Graph_C登録1" hidden="1">#REF!</definedName>
    <definedName name="__123Graph_C登録2" hidden="1">#REF!</definedName>
    <definedName name="__123Graph_C営業利益率" hidden="1">#REF!</definedName>
    <definedName name="__123Graph_C原単位" localSheetId="2" hidden="1">#REF!</definedName>
    <definedName name="__123Graph_C原単位" hidden="1">#REF!</definedName>
    <definedName name="__123Graph_C自動車生産台数" localSheetId="2" hidden="1">#REF!</definedName>
    <definedName name="__123Graph_C自動車生産台数" hidden="1">#REF!</definedName>
    <definedName name="__123Graph_C調色件1" hidden="1">#REF!</definedName>
    <definedName name="__123Graph_C車種別生産台数" localSheetId="2" hidden="1">#REF!</definedName>
    <definedName name="__123Graph_C車種別生産台数" hidden="1">#REF!</definedName>
    <definedName name="__123Graph_D" localSheetId="2" hidden="1">#REF!</definedName>
    <definedName name="__123Graph_D" hidden="1">#REF!</definedName>
    <definedName name="__123Graph_DGNP" localSheetId="2" hidden="1">#REF!</definedName>
    <definedName name="__123Graph_DGNP" hidden="1">#REF!</definedName>
    <definedName name="__123Graph_Dｼｪｱ" localSheetId="2" hidden="1">#REF!</definedName>
    <definedName name="__123Graph_Dｼｪｱ" hidden="1">#REF!</definedName>
    <definedName name="__123Graph_D国内売上" localSheetId="2" hidden="1">#REF!</definedName>
    <definedName name="__123Graph_D国内売上" hidden="1">#REF!</definedName>
    <definedName name="__123Graph_D国内需要" localSheetId="2" hidden="1">#REF!</definedName>
    <definedName name="__123Graph_D国内需要" hidden="1">#REF!</definedName>
    <definedName name="__123Graph_D登録1" hidden="1">#REF!</definedName>
    <definedName name="__123Graph_D登録2" hidden="1">#REF!</definedName>
    <definedName name="__123Graph_D原単位" localSheetId="2" hidden="1">#REF!</definedName>
    <definedName name="__123Graph_D原単位" hidden="1">#REF!</definedName>
    <definedName name="__123Graph_D自動車生産台数" localSheetId="2" hidden="1">#REF!</definedName>
    <definedName name="__123Graph_D自動車生産台数" hidden="1">#REF!</definedName>
    <definedName name="__123Graph_D調色件1" hidden="1">#REF!</definedName>
    <definedName name="__123Graph_D車種別生産台数" localSheetId="2" hidden="1">#REF!</definedName>
    <definedName name="__123Graph_D車種別生産台数" hidden="1">#REF!</definedName>
    <definedName name="__123Graph_Eｼｪｱ" localSheetId="2" hidden="1">#REF!</definedName>
    <definedName name="__123Graph_Eｼｪｱ" hidden="1">#REF!</definedName>
    <definedName name="__123Graph_E国内売上" localSheetId="2" hidden="1">#REF!</definedName>
    <definedName name="__123Graph_E国内売上" hidden="1">#REF!</definedName>
    <definedName name="__123Graph_E国内需要" localSheetId="2" hidden="1">#REF!</definedName>
    <definedName name="__123Graph_E国内需要" hidden="1">#REF!</definedName>
    <definedName name="__123Graph_E登録1" hidden="1">#REF!</definedName>
    <definedName name="__123Graph_E登録2" hidden="1">#REF!</definedName>
    <definedName name="__123Graph_E調色件1" hidden="1">#REF!</definedName>
    <definedName name="__123Graph_Fｼｪｱ" localSheetId="2" hidden="1">#REF!</definedName>
    <definedName name="__123Graph_Fｼｪｱ" hidden="1">#REF!</definedName>
    <definedName name="__123Graph_F国内売上" localSheetId="2" hidden="1">#REF!</definedName>
    <definedName name="__123Graph_F国内売上" hidden="1">#REF!</definedName>
    <definedName name="__123Graph_F国内需要" localSheetId="2" hidden="1">#REF!</definedName>
    <definedName name="__123Graph_F国内需要" hidden="1">#REF!</definedName>
    <definedName name="__123Graph_F登録1" hidden="1">#REF!</definedName>
    <definedName name="__123Graph_F登録2" hidden="1">#REF!</definedName>
    <definedName name="__123Graph_F調色件1" hidden="1">#REF!</definedName>
    <definedName name="__123Graph_XGNP" localSheetId="2" hidden="1">#REF!</definedName>
    <definedName name="__123Graph_XGNP" hidden="1">#REF!</definedName>
    <definedName name="__123Graph_Xｼｪｱ" localSheetId="2" hidden="1">#REF!</definedName>
    <definedName name="__123Graph_Xｼｪｱ" hidden="1">#REF!</definedName>
    <definedName name="__123Graph_X国内売上" localSheetId="2" hidden="1">#REF!</definedName>
    <definedName name="__123Graph_X国内売上" hidden="1">#REF!</definedName>
    <definedName name="__123Graph_X国内需要" localSheetId="2" hidden="1">#REF!</definedName>
    <definedName name="__123Graph_X国内需要" hidden="1">#REF!</definedName>
    <definedName name="__123Graph_X登録1" hidden="1">#REF!</definedName>
    <definedName name="__123Graph_X登録2" hidden="1">#REF!</definedName>
    <definedName name="__123Graph_X原単位" localSheetId="2" hidden="1">#REF!</definedName>
    <definedName name="__123Graph_X原単位" hidden="1">#REF!</definedName>
    <definedName name="__123Graph_X自動車生産台数" localSheetId="2" hidden="1">#REF!</definedName>
    <definedName name="__123Graph_X自動車生産台数" hidden="1">#REF!</definedName>
    <definedName name="__123Graph_X調色件1" hidden="1">#REF!</definedName>
    <definedName name="__123Graph_X車種別生産台数" localSheetId="2" hidden="1">#REF!</definedName>
    <definedName name="__123Graph_X車種別生産台数" hidden="1">#REF!</definedName>
    <definedName name="__DAT1">#REF!</definedName>
    <definedName name="__DAT13" localSheetId="2">#REF!</definedName>
    <definedName name="__DAT13">#REF!</definedName>
    <definedName name="__DAT14" localSheetId="2">#REF!</definedName>
    <definedName name="__DAT14">#REF!</definedName>
    <definedName name="__DAT15" localSheetId="2">#REF!</definedName>
    <definedName name="__DAT15">#REF!</definedName>
    <definedName name="__DAT20" localSheetId="2">#REF!</definedName>
    <definedName name="__DAT20">#REF!</definedName>
    <definedName name="__DAT3">#REF!</definedName>
    <definedName name="__DAT5">#REF!</definedName>
    <definedName name="__DAT7">#REF!</definedName>
    <definedName name="__DAT8">#REF!</definedName>
    <definedName name="__IntlFixup" hidden="1">TRUE</definedName>
    <definedName name="__LGD7">#REF!</definedName>
    <definedName name="_006_기말_카드DB">#REF!</definedName>
    <definedName name="_10">#REF!</definedName>
    <definedName name="_10T1">#REF!</definedName>
    <definedName name="_10T2">#REF!</definedName>
    <definedName name="_10월">#REF!</definedName>
    <definedName name="_11">#REF!</definedName>
    <definedName name="_11월">#REF!</definedName>
    <definedName name="_12">#REF!</definedName>
    <definedName name="_12_31_97">#REF!</definedName>
    <definedName name="_12_31_98">#REF!</definedName>
    <definedName name="_12_31_99">#REF!</definedName>
    <definedName name="_12월">#REF!</definedName>
    <definedName name="_13" localSheetId="2">#REF!</definedName>
    <definedName name="_13">#REF!</definedName>
    <definedName name="_14">#REF!</definedName>
    <definedName name="_15">#REF!</definedName>
    <definedName name="_16">#REF!</definedName>
    <definedName name="_1999_01_29">#REF!</definedName>
    <definedName name="_1item">#REF!</definedName>
    <definedName name="_1M">#REF!</definedName>
    <definedName name="_1월">#REF!</definedName>
    <definedName name="_1회불입금">#REF!</definedName>
    <definedName name="_2" localSheetId="2">#REF!</definedName>
    <definedName name="_2">#REF!</definedName>
    <definedName name="_2000년입출고">#REF!</definedName>
    <definedName name="_2005_02_23">#REF!</definedName>
    <definedName name="_20T1">#REF!</definedName>
    <definedName name="_20T2">#REF!</definedName>
    <definedName name="_21">#REF!</definedName>
    <definedName name="_21.1">#REF!</definedName>
    <definedName name="_23">#REF!</definedName>
    <definedName name="_24">#REF!</definedName>
    <definedName name="_25">#REF!</definedName>
    <definedName name="_29">#REF!</definedName>
    <definedName name="_2item">#REF!</definedName>
    <definedName name="_2M">#REF!</definedName>
    <definedName name="_2월">#REF!</definedName>
    <definedName name="_3" localSheetId="2">#REF!</definedName>
    <definedName name="_3">#REF!</definedName>
    <definedName name="_30">#REF!</definedName>
    <definedName name="_30_Nov_98">#REF!</definedName>
    <definedName name="_3item">#REF!</definedName>
    <definedName name="_3M">#REF!</definedName>
    <definedName name="_3월">#REF!</definedName>
    <definedName name="_4" localSheetId="2">#REF!</definedName>
    <definedName name="_4">#REF!</definedName>
    <definedName name="_40T1">#REF!</definedName>
    <definedName name="_40T2">#REF!</definedName>
    <definedName name="_44">#REF!</definedName>
    <definedName name="_4item">#REF!</definedName>
    <definedName name="_4월">#REF!</definedName>
    <definedName name="_5">#REF!</definedName>
    <definedName name="_50T1">#REF!</definedName>
    <definedName name="_50T2">#REF!</definedName>
    <definedName name="_5item">#REF!</definedName>
    <definedName name="_5월">#REF!</definedName>
    <definedName name="_6" localSheetId="2">#REF!</definedName>
    <definedName name="_6">#REF!</definedName>
    <definedName name="_60T1">#REF!</definedName>
    <definedName name="_60T2">#REF!</definedName>
    <definedName name="_6M">#REF!</definedName>
    <definedName name="_6월">#REF!</definedName>
    <definedName name="_7">#N/A</definedName>
    <definedName name="_70T1">#REF!</definedName>
    <definedName name="_70T2">#REF!</definedName>
    <definedName name="_77" localSheetId="2">#REF!</definedName>
    <definedName name="_77">#REF!</definedName>
    <definedName name="_7월">#REF!</definedName>
    <definedName name="_8" localSheetId="2">#REF!</definedName>
    <definedName name="_8">#REF!</definedName>
    <definedName name="_8월">#REF!</definedName>
    <definedName name="_9">#REF!</definedName>
    <definedName name="_9.1">#REF!</definedName>
    <definedName name="_90">#REF!</definedName>
    <definedName name="_90T1">#REF!</definedName>
    <definedName name="_90T2">#REF!</definedName>
    <definedName name="_91_LB投資" localSheetId="2">#REF!</definedName>
    <definedName name="_91_LB投資">#REF!</definedName>
    <definedName name="_9년규격별제상품수불부">#REF!</definedName>
    <definedName name="_9월">#REF!</definedName>
    <definedName name="_a20000" localSheetId="2">#REF!</definedName>
    <definedName name="_a20000">#REF!</definedName>
    <definedName name="_A70000">#REF!</definedName>
    <definedName name="_A80000">#REF!</definedName>
    <definedName name="_aaa2" hidden="1">#REF!</definedName>
    <definedName name="_ABC01">#REF!</definedName>
    <definedName name="_ABC02">#REF!</definedName>
    <definedName name="_ABC03">#REF!</definedName>
    <definedName name="_ABC04">#REF!</definedName>
    <definedName name="_ABC05">#REF!</definedName>
    <definedName name="_ABC06">#REF!</definedName>
    <definedName name="_ABC07">#REF!</definedName>
    <definedName name="_AMT13300">#N/A</definedName>
    <definedName name="_AMT13502">#N/A</definedName>
    <definedName name="_AMT41301">#N/A</definedName>
    <definedName name="_AMT85116">#N/A</definedName>
    <definedName name="_AMT85125">#N/A</definedName>
    <definedName name="_AMT86106">#N/A</definedName>
    <definedName name="_APP1">#REF!</definedName>
    <definedName name="_AUD1">#REF!</definedName>
    <definedName name="_AUD2">#REF!</definedName>
    <definedName name="_AUD3">#REF!</definedName>
    <definedName name="_AUD4">#REF!</definedName>
    <definedName name="_B70000">#REF!</definedName>
    <definedName name="_CF2">#REF!</definedName>
    <definedName name="_CF22">[0]!_CF22</definedName>
    <definedName name="_COL04">#N/A</definedName>
    <definedName name="_COL05">#N/A</definedName>
    <definedName name="_COL07">#N/A</definedName>
    <definedName name="_d12">[0]!_d12</definedName>
    <definedName name="_DAT1" localSheetId="2">#REF!</definedName>
    <definedName name="_DAT1">#REF!</definedName>
    <definedName name="_DAT10" localSheetId="2">#REF!</definedName>
    <definedName name="_DAT10">#REF!</definedName>
    <definedName name="_DAT11" localSheetId="2">#REF!</definedName>
    <definedName name="_DAT11">#REF!</definedName>
    <definedName name="_DAT12" localSheetId="2">#REF!</definedName>
    <definedName name="_DAT12">#REF!</definedName>
    <definedName name="_DAT13" localSheetId="2">#REF!</definedName>
    <definedName name="_DAT13">#REF!</definedName>
    <definedName name="_DAT14" localSheetId="2">#REF!</definedName>
    <definedName name="_DAT14">#REF!</definedName>
    <definedName name="_DAT15" localSheetId="2">#REF!</definedName>
    <definedName name="_DAT15">#REF!</definedName>
    <definedName name="_DAT16" localSheetId="2">#REF!</definedName>
    <definedName name="_DAT16">#REF!</definedName>
    <definedName name="_DAT17" localSheetId="2">#REF!</definedName>
    <definedName name="_DAT17">#REF!</definedName>
    <definedName name="_DAT18" localSheetId="2">#REF!</definedName>
    <definedName name="_DAT18">#REF!</definedName>
    <definedName name="_DAT19" localSheetId="2">#REF!</definedName>
    <definedName name="_DAT19">#REF!</definedName>
    <definedName name="_DAT2" localSheetId="2">#REF!</definedName>
    <definedName name="_DAT2">#REF!</definedName>
    <definedName name="_DAT20" localSheetId="2">#REF!</definedName>
    <definedName name="_DAT20">#REF!</definedName>
    <definedName name="_DAT3" localSheetId="2">#REF!</definedName>
    <definedName name="_DAT3">#REF!</definedName>
    <definedName name="_DAT4" localSheetId="2">#REF!</definedName>
    <definedName name="_DAT4">#REF!</definedName>
    <definedName name="_DAT5" localSheetId="2">#REF!</definedName>
    <definedName name="_DAT5">#REF!</definedName>
    <definedName name="_DAT6" localSheetId="2">#REF!</definedName>
    <definedName name="_DAT6">#REF!</definedName>
    <definedName name="_DAT7" localSheetId="2">#REF!</definedName>
    <definedName name="_DAT7">#REF!</definedName>
    <definedName name="_DAT8" localSheetId="2">#REF!</definedName>
    <definedName name="_DAT8">#REF!</definedName>
    <definedName name="_DAT9" localSheetId="2">#REF!</definedName>
    <definedName name="_DAT9">#REF!</definedName>
    <definedName name="_DEM1">#REF!</definedName>
    <definedName name="_DEM2">#REF!</definedName>
    <definedName name="_DEM3">#REF!</definedName>
    <definedName name="_DEM4">#REF!</definedName>
    <definedName name="_Dist_Bin" hidden="1">#REF!</definedName>
    <definedName name="_Dist_Values" localSheetId="2" hidden="1">#REF!</definedName>
    <definedName name="_Dist_Values" hidden="1">#REF!</definedName>
    <definedName name="_E144">#REF!</definedName>
    <definedName name="_E145">#REF!</definedName>
    <definedName name="_EUR2">#REF!</definedName>
    <definedName name="_EUR3">#REF!</definedName>
    <definedName name="_EUR4">#REF!</definedName>
    <definedName name="_EXC2">#REF!</definedName>
    <definedName name="_F123" hidden="1">{#N/A,#N/A,FALSE,"BS";#N/A,#N/A,FALSE,"PL";#N/A,#N/A,FALSE,"처분";#N/A,#N/A,FALSE,"현금";#N/A,#N/A,FALSE,"매출";#N/A,#N/A,FALSE,"원가";#N/A,#N/A,FALSE,"경영"}</definedName>
    <definedName name="_f3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FILL1" localSheetId="2" hidden="1">#REF!</definedName>
    <definedName name="_FILL1" hidden="1">#REF!</definedName>
    <definedName name="_xlnm._FilterDatabase">#REF!</definedName>
    <definedName name="_FRF1">#REF!</definedName>
    <definedName name="_FRF2">#REF!</definedName>
    <definedName name="_FRF3">#REF!</definedName>
    <definedName name="_FRF4">#REF!</definedName>
    <definedName name="_GBP1">#REF!</definedName>
    <definedName name="_GBP2">#REF!</definedName>
    <definedName name="_GBP3">#REF!</definedName>
    <definedName name="_GBP4">#REF!</definedName>
    <definedName name="_H150676">#REF!</definedName>
    <definedName name="_H70952">#REF!</definedName>
    <definedName name="_ITL1">#REF!</definedName>
    <definedName name="_ITL2">#REF!</definedName>
    <definedName name="_ITL3">#REF!</definedName>
    <definedName name="_ITL4">#REF!</definedName>
    <definedName name="_JC1" localSheetId="2">#REF!</definedName>
    <definedName name="_JC1">#REF!</definedName>
    <definedName name="_JC2">#REF!</definedName>
    <definedName name="_JC3">#REF!</definedName>
    <definedName name="_JC4">#REF!</definedName>
    <definedName name="_JC5">#REF!</definedName>
    <definedName name="_jp2">#REF!</definedName>
    <definedName name="_JPY1">#REF!</definedName>
    <definedName name="_KDX3">[0]!_KDX3</definedName>
    <definedName name="_Key1" hidden="1">#REF!</definedName>
    <definedName name="_Key2" hidden="1">#REF!</definedName>
    <definedName name="_KRW1">#REF!</definedName>
    <definedName name="_KRW2">#REF!</definedName>
    <definedName name="_LBJ2" localSheetId="2">#REF!</definedName>
    <definedName name="_LBJ2">#REF!</definedName>
    <definedName name="_LG2" hidden="1">{#N/A,#N/A,TRUE,"매출진척-1";#N/A,#N/A,TRUE,"매출진척-2";#N/A,#N/A,TRUE,"제품실적";#N/A,#N/A,TRUE,"RAC";#N/A,#N/A,TRUE,"PAC ";#N/A,#N/A,TRUE,"재고현황";#N/A,#N/A,TRUE,"공지사항"}</definedName>
    <definedName name="_LGD7" localSheetId="2">#REF!</definedName>
    <definedName name="_LGD7">#REF!</definedName>
    <definedName name="_MatMult_A" hidden="1">#REF!</definedName>
    <definedName name="_MatMult_AxB" hidden="1">#REF!</definedName>
    <definedName name="_MatMult_B" hidden="1">#REF!</definedName>
    <definedName name="_Order1" hidden="1">255</definedName>
    <definedName name="_Order2" hidden="1">255</definedName>
    <definedName name="_OUT13300">#N/A</definedName>
    <definedName name="_OUT13502">#N/A</definedName>
    <definedName name="_OUT41301">#N/A</definedName>
    <definedName name="_OUT85116">#N/A</definedName>
    <definedName name="_OUT85125">#N/A</definedName>
    <definedName name="_OUT86106">#N/A</definedName>
    <definedName name="_P">#REF!</definedName>
    <definedName name="_P1M">#REF!</definedName>
    <definedName name="_P2M">#REF!</definedName>
    <definedName name="_P3M">#REF!</definedName>
    <definedName name="_P6M">#REF!</definedName>
    <definedName name="_Parse_In" hidden="1">#REF!</definedName>
    <definedName name="_PK1" localSheetId="2">#REF!</definedName>
    <definedName name="_PK1">#REF!</definedName>
    <definedName name="_PK2">#REF!</definedName>
    <definedName name="_PK3">#REF!</definedName>
    <definedName name="_PK4">#REF!</definedName>
    <definedName name="_PK5">#REF!</definedName>
    <definedName name="_PSP">#REF!</definedName>
    <definedName name="_PT">#REF!</definedName>
    <definedName name="_PTM">#REF!</definedName>
    <definedName name="_QRA86106">#N/A</definedName>
    <definedName name="_R3_FX_B_S">#REF!</definedName>
    <definedName name="_Regression_Out" hidden="1">#REF!</definedName>
    <definedName name="_Regression_X" hidden="1">#REF!</definedName>
    <definedName name="_Regression_Y" hidden="1">#REF!</definedName>
    <definedName name="_RES1">#REF!</definedName>
    <definedName name="_RES10">#REF!</definedName>
    <definedName name="_RES11">#REF!</definedName>
    <definedName name="_RES12">#REF!</definedName>
    <definedName name="_RES13">#REF!</definedName>
    <definedName name="_RES14">#REF!</definedName>
    <definedName name="_RES2">#REF!</definedName>
    <definedName name="_RES3">#REF!</definedName>
    <definedName name="_RES4">#REF!</definedName>
    <definedName name="_RES5">#REF!</definedName>
    <definedName name="_RES6">#REF!</definedName>
    <definedName name="_RES7">#REF!</definedName>
    <definedName name="_RES8">#REF!</definedName>
    <definedName name="_RES9">#REF!</definedName>
    <definedName name="_RSE1">#REF!</definedName>
    <definedName name="_RSE2">#REF!</definedName>
    <definedName name="_SC1" localSheetId="2">#REF!</definedName>
    <definedName name="_SC1">#REF!</definedName>
    <definedName name="_SC2">#REF!</definedName>
    <definedName name="_SC3">#REF!</definedName>
    <definedName name="_SC4">#REF!</definedName>
    <definedName name="_SC5">#REF!</definedName>
    <definedName name="_Sort" hidden="1">#REF!</definedName>
    <definedName name="_SORT1" hidden="1">#REF!</definedName>
    <definedName name="_SP">#REF!</definedName>
    <definedName name="_SSS1" hidden="1">#REF!</definedName>
    <definedName name="_T">#REF!</definedName>
    <definedName name="_Table2_In1" localSheetId="2" hidden="1">#REF!</definedName>
    <definedName name="_Table2_In1" hidden="1">#REF!</definedName>
    <definedName name="_Table2_In2" localSheetId="2" hidden="1">#REF!</definedName>
    <definedName name="_Table2_In2" hidden="1">#REF!</definedName>
    <definedName name="_Table2_Out" localSheetId="2" hidden="1">#REF!</definedName>
    <definedName name="_Table2_Out" hidden="1">#REF!</definedName>
    <definedName name="_TM">#REF!</definedName>
    <definedName name="_TTT1">#REF!</definedName>
    <definedName name="_TW1" localSheetId="2">#REF!</definedName>
    <definedName name="_TW1">#REF!</definedName>
    <definedName name="_TW2">#REF!</definedName>
    <definedName name="_TW3">#REF!</definedName>
    <definedName name="_TW4">#REF!</definedName>
    <definedName name="_TW5">#REF!</definedName>
    <definedName name="_ucf1">#REF!</definedName>
    <definedName name="_USD2">#REF!</definedName>
    <definedName name="_USD3">#REF!</definedName>
    <definedName name="_USD4">#REF!</definedName>
    <definedName name="_VAR13300">#N/A</definedName>
    <definedName name="_VAR13502">#N/A</definedName>
    <definedName name="_WC1" localSheetId="2">#REF!</definedName>
    <definedName name="_WC1">#REF!</definedName>
    <definedName name="_WC5">#REF!</definedName>
    <definedName name="_WCA1" localSheetId="2">#REF!</definedName>
    <definedName name="_WCA1">#REF!</definedName>
    <definedName name="_WCA2">#REF!</definedName>
    <definedName name="_WCA3">#REF!</definedName>
    <definedName name="_WCA4">#REF!</definedName>
    <definedName name="_WCA5">#REF!</definedName>
    <definedName name="_WCB1" localSheetId="2">#REF!</definedName>
    <definedName name="_WCB1">#REF!</definedName>
    <definedName name="_WCB2">#REF!</definedName>
    <definedName name="_WCB3">#REF!</definedName>
    <definedName name="_WCB4">#REF!</definedName>
    <definedName name="_WCB5">#REF!</definedName>
    <definedName name="_X" localSheetId="2">#REF!</definedName>
    <definedName name="_X">#REF!</definedName>
    <definedName name="_YT1" localSheetId="2">#REF!</definedName>
    <definedName name="_YT1">#REF!</definedName>
    <definedName name="_YT2">#REF!</definedName>
    <definedName name="_YT3">#REF!</definedName>
    <definedName name="_YT4">#REF!</definedName>
    <definedName name="_YT5">#REF!</definedName>
    <definedName name="_Z" localSheetId="2">#REF!</definedName>
    <definedName name="_Z">#REF!</definedName>
    <definedName name="_zz55">#REF!</definedName>
    <definedName name="\11" localSheetId="2">#REF!</definedName>
    <definedName name="\11">#REF!</definedName>
    <definedName name="\a" localSheetId="2">#REF!</definedName>
    <definedName name="\a">#REF!</definedName>
    <definedName name="\b" localSheetId="2">#REF!</definedName>
    <definedName name="\b">#REF!</definedName>
    <definedName name="\f">#REF!</definedName>
    <definedName name="\g">#REF!</definedName>
    <definedName name="\h">#REF!</definedName>
    <definedName name="\l">#REF!</definedName>
    <definedName name="\n">#REF!</definedName>
    <definedName name="\q">#N/A</definedName>
    <definedName name="\v">#REF!</definedName>
    <definedName name="\x">#REF!</definedName>
    <definedName name="\y">#REF!</definedName>
    <definedName name="A">#REF!</definedName>
    <definedName name="a_range">#REF!</definedName>
    <definedName name="A1환율9703">#REF!</definedName>
    <definedName name="AA">#REF!</definedName>
    <definedName name="AAA" localSheetId="2" hidden="1">#REF!</definedName>
    <definedName name="AAA" hidden="1">#REF!</definedName>
    <definedName name="aaaa">#REF!</definedName>
    <definedName name="aaaaa">[0]!aaaaa</definedName>
    <definedName name="aaaaaa">#REF!</definedName>
    <definedName name="aaaaaaaa">#REF!</definedName>
    <definedName name="aaaaaaaaa">#REF!</definedName>
    <definedName name="aaaaaaaaaaa">#REF!</definedName>
    <definedName name="aam">#REF!</definedName>
    <definedName name="Aas" hidden="1">{#N/A,#N/A,FALSE,"을지 (4)";#N/A,#N/A,FALSE,"을지 (5)";#N/A,#N/A,FALSE,"을지 (6)"}</definedName>
    <definedName name="AB">[0]!PRT6BN5BT41</definedName>
    <definedName name="abc">[0]!abc</definedName>
    <definedName name="abcd">[0]!abcd</definedName>
    <definedName name="abcde">[0]!abcde</definedName>
    <definedName name="abopkpf">[0]!abopkpf</definedName>
    <definedName name="ABS_원부_수납">#REF!</definedName>
    <definedName name="ABS_원부_약정">#REF!</definedName>
    <definedName name="AC">[0]!prt6bv7cc30</definedName>
    <definedName name="Access_Button" hidden="1">"경리일보_지출예정_List"</definedName>
    <definedName name="Access_Button1" hidden="1">"업체현황_카드발송_List"</definedName>
    <definedName name="Access_Button2" hidden="1">"업체현황_카드발송_List"</definedName>
    <definedName name="Access_Button3" hidden="1">"카드발송_카드발송_List1"</definedName>
    <definedName name="Access_Button4" hidden="1">"업체현황_카드발송_List"</definedName>
    <definedName name="AccessDatabase" hidden="1">"C:\My Documents\Excel\경리일보.mdb"</definedName>
    <definedName name="ACCT_CODE">#N/A</definedName>
    <definedName name="ACTEOH">#N/A</definedName>
    <definedName name="AD">#REF!</definedName>
    <definedName name="Adj1998C">#REF!</definedName>
    <definedName name="Adj1998E">#REF!</definedName>
    <definedName name="Adj1998N">#REF!</definedName>
    <definedName name="Adj2000C">#REF!</definedName>
    <definedName name="Adj2000E">#REF!</definedName>
    <definedName name="Adj2000N">#REF!</definedName>
    <definedName name="ADSF" hidden="1">{#N/A,#N/A,TRUE,"매출진척-1";#N/A,#N/A,TRUE,"매출진척-2";#N/A,#N/A,TRUE,"제품실적";#N/A,#N/A,TRUE,"RAC";#N/A,#N/A,TRUE,"PAC ";#N/A,#N/A,TRUE,"재고현황";#N/A,#N/A,TRUE,"공지사항"}</definedName>
    <definedName name="ADSFAEG">#N/A</definedName>
    <definedName name="AE">#REF!</definedName>
    <definedName name="Æo°¡Au">#REF!</definedName>
    <definedName name="Æo°¡Au2">#REF!</definedName>
    <definedName name="Æo°¡EA">#REF!</definedName>
    <definedName name="Æo°¡EA2">#REF!</definedName>
    <definedName name="af" hidden="1">{#N/A,#N/A,FALSE,"Aging Summary";#N/A,#N/A,FALSE,"Ratio Analysis";#N/A,#N/A,FALSE,"Test 120 Day Accts";#N/A,#N/A,FALSE,"Tickmarks"}</definedName>
    <definedName name="afs" hidden="1">{#N/A,#N/A,FALSE,"Aging Summary";#N/A,#N/A,FALSE,"Ratio Analysis";#N/A,#N/A,FALSE,"Test 120 Day Accts";#N/A,#N/A,FALSE,"Tickmarks"}</definedName>
    <definedName name="ag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agdsaf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agdump">#REF!</definedName>
    <definedName name="agedump">#REF!</definedName>
    <definedName name="agencydump">#REF!</definedName>
    <definedName name="AGENCYLY">#REF!</definedName>
    <definedName name="AGENCYPLAN">#REF!</definedName>
    <definedName name="AH">#REF!</definedName>
    <definedName name="ahfd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AJE" hidden="1">{#N/A,#N/A,FALSE,"주요여수신";#N/A,#N/A,FALSE,"수신금리";#N/A,#N/A,FALSE,"대출금리";#N/A,#N/A,FALSE,"신규대출";#N/A,#N/A,FALSE,"총액대출"}</definedName>
    <definedName name="AJE_BS">#REF!</definedName>
    <definedName name="AJE_IS">#REF!</definedName>
    <definedName name="AJE_RE">#REF!</definedName>
    <definedName name="aje확정">#REF!</definedName>
    <definedName name="ALL">#REF!</definedName>
    <definedName name="all_close">[0]!all_close</definedName>
    <definedName name="als" localSheetId="2">#REF!</definedName>
    <definedName name="als">#REF!</definedName>
    <definedName name="AM">#REF!</definedName>
    <definedName name="analco" localSheetId="2">#REF!</definedName>
    <definedName name="analco">#REF!</definedName>
    <definedName name="anjdi">[0]!anjdi</definedName>
    <definedName name="anscount" hidden="1">2</definedName>
    <definedName name="AP">#REF!</definedName>
    <definedName name="APP">#REF!</definedName>
    <definedName name="Applicable_no">#REF!</definedName>
    <definedName name="Application">#REF!</definedName>
    <definedName name="APrice">#REF!</definedName>
    <definedName name="AR" localSheetId="2">#REF!</definedName>
    <definedName name="AR">#REF!</definedName>
    <definedName name="ARA_Threshold" localSheetId="2">#REF!</definedName>
    <definedName name="ARA_Threshold">#REF!</definedName>
    <definedName name="Area_stampa_MI">#REF!</definedName>
    <definedName name="ARP_Threshold" localSheetId="2">#REF!</definedName>
    <definedName name="ARP_Threshold">#REF!</definedName>
    <definedName name="as">[0]!as</definedName>
    <definedName name="AS2DocOpenMode" hidden="1">"AS2DocumentEdit"</definedName>
    <definedName name="AS2HasNoAutoHeaderFooter" hidden="1">" "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AS">[0]!ASAS</definedName>
    <definedName name="asd">[0]!asd</definedName>
    <definedName name="asdf">[0]!asdf</definedName>
    <definedName name="asdfg">[0]!asdfg</definedName>
    <definedName name="ASE" hidden="1">{#N/A,#N/A,FALSE,"초도품";#N/A,#N/A,FALSE,"초도품 (2)";#N/A,#N/A,FALSE,"초도품 (3)";#N/A,#N/A,FALSE,"초도품 (4)";#N/A,#N/A,FALSE,"초도품 (5)";#N/A,#N/A,FALSE,"초도품 (6)"}</definedName>
    <definedName name="ASS" hidden="1">{#N/A,#N/A,FALSE,"을지 (4)";#N/A,#N/A,FALSE,"을지 (5)";#N/A,#N/A,FALSE,"을지 (6)"}</definedName>
    <definedName name="assdffhghdytwteghydygvduswhyfd">[0]!assdffhghdytwteghydygvduswhyfd</definedName>
    <definedName name="asset" localSheetId="2">#REF!</definedName>
    <definedName name="asset">#REF!</definedName>
    <definedName name="asxz">[0]!asxz</definedName>
    <definedName name="AS수수료" localSheetId="2">#REF!</definedName>
    <definedName name="AS수수료">#REF!</definedName>
    <definedName name="AT">#REF!</definedName>
    <definedName name="audit">[0]!audit</definedName>
    <definedName name="audit_button2_click">[0]!audit_button2_click</definedName>
    <definedName name="AW">#REF!</definedName>
    <definedName name="AWE" hidden="1">{#N/A,#N/A,FALSE,"초도품";#N/A,#N/A,FALSE,"초도품 (2)";#N/A,#N/A,FALSE,"초도품 (3)";#N/A,#N/A,FALSE,"초도품 (4)";#N/A,#N/A,FALSE,"초도품 (5)";#N/A,#N/A,FALSE,"초도품 (6)"}</definedName>
    <definedName name="ax">#REF!</definedName>
    <definedName name="AXD" hidden="1">{#N/A,#N/A,FALSE,"초도품";#N/A,#N/A,FALSE,"초도품 (2)";#N/A,#N/A,FALSE,"초도품 (3)";#N/A,#N/A,FALSE,"초도품 (4)";#N/A,#N/A,FALSE,"초도품 (5)";#N/A,#N/A,FALSE,"초도품 (6)"}</definedName>
    <definedName name="az">#REF!</definedName>
    <definedName name="B">#REF!</definedName>
    <definedName name="B_10">#REF!</definedName>
    <definedName name="B_20">#REF!</definedName>
    <definedName name="B_40">#REF!</definedName>
    <definedName name="B_50">#REF!</definedName>
    <definedName name="B_60">#REF!</definedName>
    <definedName name="B_70">#REF!</definedName>
    <definedName name="B_90">#REF!</definedName>
    <definedName name="B_JEMU">#REF!</definedName>
    <definedName name="b_range">#REF!</definedName>
    <definedName name="B_TOTAL">#REF!</definedName>
    <definedName name="B_TOTALT">#REF!</definedName>
    <definedName name="bancs_co" localSheetId="2">#REF!</definedName>
    <definedName name="bancs_co">#REF!</definedName>
    <definedName name="BaseDate">MONTH(#REF!)</definedName>
    <definedName name="baseyear">YEAR(#REF!)</definedName>
    <definedName name="basic">#REF!,#REF!,#REF!,#REF!</definedName>
    <definedName name="BB">[0]!BB</definedName>
    <definedName name="bbbb">[0]!bbbb</definedName>
    <definedName name="bbbbb">[0]!bbbbb</definedName>
    <definedName name="BD_8M_12M" localSheetId="2">#REF!</definedName>
    <definedName name="BD_8M_12M">#REF!</definedName>
    <definedName name="BD_8M_3M" localSheetId="2">#REF!</definedName>
    <definedName name="BD_8M_3M">#REF!</definedName>
    <definedName name="BG_Del" hidden="1">15</definedName>
    <definedName name="BG_Ins" hidden="1">4</definedName>
    <definedName name="BG_Mod" hidden="1">6</definedName>
    <definedName name="bghy">#REF!</definedName>
    <definedName name="big_sorting">#REF!</definedName>
    <definedName name="Blow_up_year">#REF!</definedName>
    <definedName name="BLPH1" hidden="1">#REF!</definedName>
    <definedName name="BLPH2" localSheetId="2" hidden="1">#REF!</definedName>
    <definedName name="BLPH2" hidden="1">#REF!</definedName>
    <definedName name="BLPH3" localSheetId="2" hidden="1">#REF!</definedName>
    <definedName name="BLPH3" hidden="1">#REF!</definedName>
    <definedName name="bmcbs_co" localSheetId="2">#REF!</definedName>
    <definedName name="bmcbs_co">#REF!</definedName>
    <definedName name="bmcis_co" localSheetId="2">#REF!</definedName>
    <definedName name="bmcis_co">#REF!</definedName>
    <definedName name="BOH_TOTAL">#N/A</definedName>
    <definedName name="BOH_UC">#N/A</definedName>
    <definedName name="BOHAMT">#N/A</definedName>
    <definedName name="BOHQTY">#N/A</definedName>
    <definedName name="bon">#REF!</definedName>
    <definedName name="bond_amount">#REF!</definedName>
    <definedName name="bonusrate" localSheetId="2">#REF!</definedName>
    <definedName name="bonusrate">#REF!</definedName>
    <definedName name="book">[0]!book</definedName>
    <definedName name="book2">[0]!book2</definedName>
    <definedName name="book3">[0]!book3</definedName>
    <definedName name="BS">#REF!,#REF!</definedName>
    <definedName name="bs_new" localSheetId="2">#REF!</definedName>
    <definedName name="bs_new">#REF!</definedName>
    <definedName name="BS_OPTION">#REF!</definedName>
    <definedName name="BS_T">#REF!</definedName>
    <definedName name="BSArea">#REF!</definedName>
    <definedName name="bsNote">[0]!bsNote</definedName>
    <definedName name="BS가액">#REF!</definedName>
    <definedName name="BS단위">#REF!</definedName>
    <definedName name="BS분석">[0]!BS분석</definedName>
    <definedName name="btn">[0]!btn</definedName>
    <definedName name="btnClose">[0]!btnClose</definedName>
    <definedName name="btnFootNoting">[0]!btnFootNoting</definedName>
    <definedName name="btnNext">[0]!btnNext</definedName>
    <definedName name="btnnnnn">[0]!btnnnnn</definedName>
    <definedName name="btnOK">[0]!btnOK</definedName>
    <definedName name="btnPrevious">[0]!btnPrevious</definedName>
    <definedName name="btnr">[0]!btnr</definedName>
    <definedName name="btnReturn">[0]!btnReturn</definedName>
    <definedName name="bz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C_">#N/A</definedName>
    <definedName name="C_C_Balance">#REF!</definedName>
    <definedName name="C_F2">#REF!</definedName>
    <definedName name="C_F4">#REF!</definedName>
    <definedName name="C_F5">#REF!</definedName>
    <definedName name="C_F7">#REF!</definedName>
    <definedName name="C_F8">#REF!</definedName>
    <definedName name="CA">#REF!</definedName>
    <definedName name="CALC_DATA">#REF!</definedName>
    <definedName name="CalcAgencyPrice">#REF!</definedName>
    <definedName name="CAPBOH">#N/A</definedName>
    <definedName name="CAPEOH">#N/A</definedName>
    <definedName name="case1경제">#REF!</definedName>
    <definedName name="case1주가">#REF!</definedName>
    <definedName name="case2경제">#REF!</definedName>
    <definedName name="case2주가">#REF!</definedName>
    <definedName name="case3경제">#REF!</definedName>
    <definedName name="case3주가">#REF!</definedName>
    <definedName name="case4경제">#REF!</definedName>
    <definedName name="case4주가">#REF!</definedName>
    <definedName name="case5경제">#REF!</definedName>
    <definedName name="case5주가">#REF!</definedName>
    <definedName name="case6경제">#REF!</definedName>
    <definedName name="case6주가">#REF!</definedName>
    <definedName name="case7경제">#REF!</definedName>
    <definedName name="case7주가">#REF!</definedName>
    <definedName name="case8경제">#REF!</definedName>
    <definedName name="case8주가">#REF!</definedName>
    <definedName name="CaseName">#REF!</definedName>
    <definedName name="cash">[0]!cash</definedName>
    <definedName name="cash1">[0]!cash1</definedName>
    <definedName name="CashFlow_Button1_Click">[0]!CashFlow_Button1_Click</definedName>
    <definedName name="cashIndex">[0]!cashIndex</definedName>
    <definedName name="CASHM">[0]!CASHM</definedName>
    <definedName name="CAT">#REF!</definedName>
    <definedName name="category">#REF!</definedName>
    <definedName name="cb">#REF!</definedName>
    <definedName name="CC">[0]!CC</definedName>
    <definedName name="cccccccccccccccccccccc">[0]!cccccccccccccccccccccc</definedName>
    <definedName name="CCF_TEMP07_SHB_B01" localSheetId="2">#REF!</definedName>
    <definedName name="CCF_TEMP07_SHB_B01">#REF!</definedName>
    <definedName name="ccyloss">#REF!</definedName>
    <definedName name="ccypoten">#REF!</definedName>
    <definedName name="ccyprofit">#REF!</definedName>
    <definedName name="CD" localSheetId="2">#REF!</definedName>
    <definedName name="CD">#REF!</definedName>
    <definedName name="CENTA">#REF!</definedName>
    <definedName name="CENTA1">#REF!</definedName>
    <definedName name="CF">[0]!CF</definedName>
    <definedName name="CF_Sum">#REF!</definedName>
    <definedName name="CF02기초" hidden="1">{#N/A,#N/A,TRUE,"Summary";#N/A,#N/A,TRUE,"IS";#N/A,#N/A,TRUE,"Adj";#N/A,#N/A,TRUE,"BS";#N/A,#N/A,TRUE,"CF";#N/A,#N/A,TRUE,"Debt";#N/A,#N/A,TRUE,"IRR"}</definedName>
    <definedName name="CFFF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CFkor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CF참조">[0]!CF참조</definedName>
    <definedName name="chang" hidden="1">{#N/A,#N/A,FALSE,"을지 (4)";#N/A,#N/A,FALSE,"을지 (5)";#N/A,#N/A,FALSE,"을지 (6)"}</definedName>
    <definedName name="CLIENT_NAME">#REF!</definedName>
    <definedName name="CL금액">#REF!</definedName>
    <definedName name="cm1_fct_xl1">#REF!</definedName>
    <definedName name="cmi_amt">#REF!</definedName>
    <definedName name="cmi_amt1">#REF!</definedName>
    <definedName name="cmi_fct">#REF!</definedName>
    <definedName name="cmi_fct_xl">#REF!</definedName>
    <definedName name="co">#REF!</definedName>
    <definedName name="code">#REF!</definedName>
    <definedName name="CODE_ID" localSheetId="2">#REF!</definedName>
    <definedName name="CODE_ID">#REF!</definedName>
    <definedName name="Collect_card_gender" localSheetId="2">#REF!</definedName>
    <definedName name="Collect_card_gender">#REF!</definedName>
    <definedName name="com_c_sg">#REF!</definedName>
    <definedName name="com_c_sg_xl">#REF!</definedName>
    <definedName name="com_h_sg">#REF!</definedName>
    <definedName name="com_h_sg_xl">#REF!</definedName>
    <definedName name="Commission">#REF!</definedName>
    <definedName name="Consumer_조기상각반영" hidden="1">{#N/A,#N/A,FALSE,"주요여수신";#N/A,#N/A,FALSE,"수신금리";#N/A,#N/A,FALSE,"대출금리";#N/A,#N/A,FALSE,"신규대출";#N/A,#N/A,FALSE,"총액대출"}</definedName>
    <definedName name="COS">#N/A</definedName>
    <definedName name="COS_UC">#N/A</definedName>
    <definedName name="cost">#REF!</definedName>
    <definedName name="COUPPCD">#REF!</definedName>
    <definedName name="CP매입잔액">#REF!</definedName>
    <definedName name="CR">#N/A</definedName>
    <definedName name="cr_______________20040531__2004_05_31">#REF!</definedName>
    <definedName name="CR3RT" localSheetId="2">#REF!</definedName>
    <definedName name="CR3RT">#REF!</definedName>
    <definedName name="CR3RTDK" localSheetId="2">#REF!</definedName>
    <definedName name="CR3RTDK">#REF!</definedName>
    <definedName name="CR5RTDK" localSheetId="2">#REF!</definedName>
    <definedName name="CR5RTDK">#REF!</definedName>
    <definedName name="Criteria_MI">#REF!</definedName>
    <definedName name="Critical_Component">#REF!</definedName>
    <definedName name="CRJE" hidden="1">{#N/A,#N/A,FALSE,"BS";#N/A,#N/A,FALSE,"PL";#N/A,#N/A,FALSE,"처분";#N/A,#N/A,FALSE,"현금";#N/A,#N/A,FALSE,"매출";#N/A,#N/A,FALSE,"원가";#N/A,#N/A,FALSE,"경영"}</definedName>
    <definedName name="CRS">#REF!</definedName>
    <definedName name="CS" hidden="1">{#N/A,#N/A,FALSE,"BS";#N/A,#N/A,FALSE,"PL";#N/A,#N/A,FALSE,"처분";#N/A,#N/A,FALSE,"현금";#N/A,#N/A,FALSE,"매출";#N/A,#N/A,FALSE,"원가";#N/A,#N/A,FALSE,"경영"}</definedName>
    <definedName name="CUM_LTV" localSheetId="2">#REF!</definedName>
    <definedName name="CUM_LTV">#REF!</definedName>
    <definedName name="CWAF물정보비">#REF!</definedName>
    <definedName name="CWAF실정보비">#REF!</definedName>
    <definedName name="CY_all_Assets">#REF!</definedName>
    <definedName name="CY_all_Equity">#REF!</definedName>
    <definedName name="CY_all_Income">#REF!</definedName>
    <definedName name="CY_all_Liabs">#REF!</definedName>
    <definedName name="CY_all_RetEarn_bf">#REF!</definedName>
    <definedName name="CY_knw_Assets">#REF!</definedName>
    <definedName name="CY_knw_Equity">#REF!</definedName>
    <definedName name="CY_knw_Income">#REF!</definedName>
    <definedName name="CY_knw_Liabs">#REF!</definedName>
    <definedName name="CY_knw_RetEarn_bf">#REF!</definedName>
    <definedName name="CY_lik_Assets">#REF!</definedName>
    <definedName name="CY_lik_Equity">#REF!</definedName>
    <definedName name="CY_lik_Income">#REF!</definedName>
    <definedName name="CY_lik_Liabs">#REF!</definedName>
    <definedName name="CY_lik_RetEarn_bf">#REF!</definedName>
    <definedName name="CY_tx_all_Equity">#REF!</definedName>
    <definedName name="CY_tx_all_Income">#REF!</definedName>
    <definedName name="CY_tx_all_Liabs">#REF!</definedName>
    <definedName name="CY_tx_all_RetEarn_bf">#REF!</definedName>
    <definedName name="CY_tx_knw_Equity">#REF!</definedName>
    <definedName name="CY_tx_knw_Income">#REF!</definedName>
    <definedName name="CY_tx_knw_Liabs">#REF!</definedName>
    <definedName name="CY_tx_knw_RetEarn_bf">#REF!</definedName>
    <definedName name="CY_tx_lik_Equity">#REF!</definedName>
    <definedName name="CY_tx_lik_Income">#REF!</definedName>
    <definedName name="CY_tx_lik_Liabs">#REF!</definedName>
    <definedName name="CY_tx_lik_RetEarn_bf">#REF!</definedName>
    <definedName name="C채권계정과목">#REF!</definedName>
    <definedName name="C채무계정과목">#REF!</definedName>
    <definedName name="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DA">#REF!</definedName>
    <definedName name="DANGBS">#REF!</definedName>
    <definedName name="DaRWk1">#REF!</definedName>
    <definedName name="DaRWk10">#REF!</definedName>
    <definedName name="DaRWk11">#REF!</definedName>
    <definedName name="DaRWk12">#REF!</definedName>
    <definedName name="DaRWk2">#REF!</definedName>
    <definedName name="DaRWk3">#REF!</definedName>
    <definedName name="DaRWk4">#REF!</definedName>
    <definedName name="DaRWk5">#REF!</definedName>
    <definedName name="DaRWk6">#REF!</definedName>
    <definedName name="DaRWk8">#REF!</definedName>
    <definedName name="DaRwk9">#REF!</definedName>
    <definedName name="DAT">#REF!</definedName>
    <definedName name="data">[0]!data</definedName>
    <definedName name="DATA_ID" localSheetId="2">#REF!</definedName>
    <definedName name="DATA_ID">#REF!</definedName>
    <definedName name="data_save">[0]!data_save</definedName>
    <definedName name="data_save_qsd">[0]!data_save_qsd</definedName>
    <definedName name="DATA_SET">#REF!</definedName>
    <definedName name="DATA3월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_xlnm.Database">#REF!</definedName>
    <definedName name="Database_MI">#REF!</definedName>
    <definedName name="DATLAST" localSheetId="2">#REF!</definedName>
    <definedName name="DATLAST">#REF!</definedName>
    <definedName name="DaWk7">#REF!</definedName>
    <definedName name="day">#REF!</definedName>
    <definedName name="days_invt">#REF!</definedName>
    <definedName name="days_tp">#REF!</definedName>
    <definedName name="days_tr">#REF!</definedName>
    <definedName name="DB">#N/A</definedName>
    <definedName name="dbrwk1">#REF!</definedName>
    <definedName name="dbrwk10">#REF!</definedName>
    <definedName name="dbrwk11">#REF!</definedName>
    <definedName name="dbrwk12">#REF!</definedName>
    <definedName name="dbrwk2">#REF!</definedName>
    <definedName name="dbrwk3">#REF!</definedName>
    <definedName name="dbrwk4">#REF!</definedName>
    <definedName name="dbrwk5">#REF!</definedName>
    <definedName name="dbrwk6">#REF!</definedName>
    <definedName name="dbrwk7">#REF!</definedName>
    <definedName name="dbrwk8">#REF!</definedName>
    <definedName name="dbrwk9">#REF!</definedName>
    <definedName name="DCFROR">#REF!</definedName>
    <definedName name="dcrwk1">#REF!</definedName>
    <definedName name="dcrwk10">#REF!</definedName>
    <definedName name="dcrwk11">#REF!</definedName>
    <definedName name="dcrwk12">#REF!</definedName>
    <definedName name="dcrwk2">#REF!</definedName>
    <definedName name="dcrwk3">#REF!</definedName>
    <definedName name="dcrwk4">#REF!</definedName>
    <definedName name="dcrwk5">#REF!</definedName>
    <definedName name="dcrwk6">#REF!</definedName>
    <definedName name="dcrwk7">#REF!</definedName>
    <definedName name="dcrwk8">#REF!</definedName>
    <definedName name="dcrwk9">#REF!</definedName>
    <definedName name="dd">[0]!dd</definedName>
    <definedName name="DDD">#N/A</definedName>
    <definedName name="dddd">[0]!dddd</definedName>
    <definedName name="dddddd">[0]!dddddd</definedName>
    <definedName name="DDS" hidden="1">{#N/A,#N/A,FALSE,"을지 (4)";#N/A,#N/A,FALSE,"을지 (5)";#N/A,#N/A,FALSE,"을지 (6)"}</definedName>
    <definedName name="deb">#REF!</definedName>
    <definedName name="DelDC">#REF!</definedName>
    <definedName name="DelDm">#REF!</definedName>
    <definedName name="Delivery">#REF!</definedName>
    <definedName name="DelType">#REF!</definedName>
    <definedName name="DEM_RATE">#REF!</definedName>
    <definedName name="deptLookup">#REF!</definedName>
    <definedName name="DEVICE">#N/A</definedName>
    <definedName name="df">[0]!df</definedName>
    <definedName name="dfdsfdfdfd">#REF!</definedName>
    <definedName name="dfgg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dfthsaert" hidden="1">{#N/A,#N/A,FALSE,"BS";#N/A,#N/A,FALSE,"BS_2"}</definedName>
    <definedName name="diffusion_rate">#REF!</definedName>
    <definedName name="diffusion_rate_xl">#REF!</definedName>
    <definedName name="diffusion_rate_xl1">#REF!</definedName>
    <definedName name="disc">#REF!</definedName>
    <definedName name="Disposal">#REF!</definedName>
    <definedName name="DKD">[0]!DKD</definedName>
    <definedName name="dkfjlskdjfsd">[0]!dkfjlskdjfsd</definedName>
    <definedName name="dkslqjfTj" localSheetId="2">BlankMacro1</definedName>
    <definedName name="dkslqjfTj">BlankMacro1</definedName>
    <definedName name="DLDUS">#REF!</definedName>
    <definedName name="dltmdwo">[0]!dltmdwo</definedName>
    <definedName name="dmf" localSheetId="2">#REF!</definedName>
    <definedName name="dmf">#REF!</definedName>
    <definedName name="DOC">#REF!</definedName>
    <definedName name="DOL">#REF!</definedName>
    <definedName name="DOLPR">#REF!</definedName>
    <definedName name="DOM">[0]!DOM</definedName>
    <definedName name="DOM_COS">#N/A</definedName>
    <definedName name="DOM_SALE">#N/A</definedName>
    <definedName name="DOMSALE">#N/A</definedName>
    <definedName name="DOMUSAGER">[0]!DOMUSAGER</definedName>
    <definedName name="DOMUSA저장">[0]!DOMUSA저장</definedName>
    <definedName name="DOM전장">[0]!DOM전장</definedName>
    <definedName name="dr">#REF!</definedName>
    <definedName name="DropdownPerformedby">#REF!</definedName>
    <definedName name="DS" localSheetId="2">#REF!</definedName>
    <definedName name="DS">#REF!</definedName>
    <definedName name="DSA" hidden="1">{#N/A,#N/A,FALSE,"을지 (4)";#N/A,#N/A,FALSE,"을지 (5)";#N/A,#N/A,FALSE,"을지 (6)"}</definedName>
    <definedName name="dsdf" hidden="1">{#N/A,#N/A,TRUE,"Summary";#N/A,#N/A,TRUE,"IS";#N/A,#N/A,TRUE,"Adj";#N/A,#N/A,TRUE,"BS";#N/A,#N/A,TRUE,"CF";#N/A,#N/A,TRUE,"Debt";#N/A,#N/A,TRUE,"IRR"}</definedName>
    <definedName name="DSFDSF">[0]!DSFDSF</definedName>
    <definedName name="DSFS">[0]!DSFS</definedName>
    <definedName name="dumppr">#REF!</definedName>
    <definedName name="DUSRUFㅔㅣ">#REF!</definedName>
    <definedName name="dzzzz">[0]!dzzzz</definedName>
    <definedName name="e">#REF!/1000</definedName>
    <definedName name="e_00_end">#REF!/1000</definedName>
    <definedName name="e_Q1_average">#REF!/1000</definedName>
    <definedName name="e_q1_end">#REF!/1000</definedName>
    <definedName name="ED">#REF!</definedName>
    <definedName name="eee" hidden="1">{#N/A,#N/A,FALSE,"주요여수신";#N/A,#N/A,FALSE,"수신금리";#N/A,#N/A,FALSE,"대출금리";#N/A,#N/A,FALSE,"신규대출";#N/A,#N/A,FALSE,"총액대출"}</definedName>
    <definedName name="Effective_Tax_Rate">#REF!</definedName>
    <definedName name="ekd">#REF!</definedName>
    <definedName name="ele" localSheetId="2">#REF!</definedName>
    <definedName name="ele">#REF!</definedName>
    <definedName name="EN">#REF!</definedName>
    <definedName name="eng감가">#REF!</definedName>
    <definedName name="eng매출">#REF!</definedName>
    <definedName name="ENG배부">#REF!</definedName>
    <definedName name="eng인원">#REF!</definedName>
    <definedName name="enter">#REF!</definedName>
    <definedName name="entity">#REF!</definedName>
    <definedName name="EOH">#N/A</definedName>
    <definedName name="EOH_UC">#N/A</definedName>
    <definedName name="EOHAMT">#N/A</definedName>
    <definedName name="EOHQTY">#N/A</definedName>
    <definedName name="eot" localSheetId="2">BlankMacro1</definedName>
    <definedName name="eot">BlankMacro1</definedName>
    <definedName name="EP">#REF!</definedName>
    <definedName name="EP_BS1" localSheetId="2">#REF!</definedName>
    <definedName name="EP_BS1">#REF!</definedName>
    <definedName name="EP_BS2" localSheetId="2">#REF!</definedName>
    <definedName name="EP_BS2">#REF!</definedName>
    <definedName name="EP_CUM" localSheetId="2">#REF!</definedName>
    <definedName name="EP_CUM">#REF!</definedName>
    <definedName name="EP_M">#REF!</definedName>
    <definedName name="EP_N">#REF!</definedName>
    <definedName name="EP_P">#REF!</definedName>
    <definedName name="EP_V">#REF!</definedName>
    <definedName name="EPS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P누계">#REF!</definedName>
    <definedName name="ERFF">[0]!ERFF</definedName>
    <definedName name="ergw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rre">[0]!erre</definedName>
    <definedName name="ers">[0]!ers</definedName>
    <definedName name="Euro10">#REF!</definedName>
    <definedName name="Euro11">#REF!</definedName>
    <definedName name="Euro12">#REF!</definedName>
    <definedName name="Euro7">#REF!</definedName>
    <definedName name="Euro8">#REF!</definedName>
    <definedName name="Euro9">#REF!</definedName>
    <definedName name="EW">#REF!</definedName>
    <definedName name="EWA" hidden="1">{#N/A,#N/A,FALSE,"초도품";#N/A,#N/A,FALSE,"초도품 (2)";#N/A,#N/A,FALSE,"초도품 (3)";#N/A,#N/A,FALSE,"초도품 (4)";#N/A,#N/A,FALSE,"초도품 (5)";#N/A,#N/A,FALSE,"초도품 (6)"}</definedName>
    <definedName name="ewef">#REF!</definedName>
    <definedName name="ex_02">#REF!</definedName>
    <definedName name="ex_03">#REF!</definedName>
    <definedName name="ex_04">#REF!</definedName>
    <definedName name="ex_05">#REF!</definedName>
    <definedName name="EXC">#REF!</definedName>
    <definedName name="Exchange_rate">#REF!</definedName>
    <definedName name="EXP_COS">#N/A</definedName>
    <definedName name="EXP_SALE">#N/A</definedName>
    <definedName name="Expected_Error_Rate">#REF!</definedName>
    <definedName name="EXPSALE">#N/A</definedName>
    <definedName name="_xlnm.Extract">#REF!</definedName>
    <definedName name="Extract_MI">#REF!</definedName>
    <definedName name="E매출">#REF!</definedName>
    <definedName name="E이자">#REF!</definedName>
    <definedName name="e인원">#REF!</definedName>
    <definedName name="f">[0]!f</definedName>
    <definedName name="F_123">[0]!F_123</definedName>
    <definedName name="FAB">#N/A</definedName>
    <definedName name="FAB_I">#REF!</definedName>
    <definedName name="FAB_O">#REF!</definedName>
    <definedName name="Factor">#REF!</definedName>
    <definedName name="fas" hidden="1">{#N/A,#N/A,FALSE,"Aging Summary";#N/A,#N/A,FALSE,"Ratio Analysis";#N/A,#N/A,FALSE,"Test 120 Day Accts";#N/A,#N/A,FALSE,"Tickmarks"}</definedName>
    <definedName name="FC" localSheetId="2">#REF!</definedName>
    <definedName name="FC">#REF!</definedName>
    <definedName name="fdfg" hidden="1">{#N/A,#N/A,FALSE,"Aging Summary";#N/A,#N/A,FALSE,"Ratio Analysis";#N/A,#N/A,FALSE,"Test 120 Day Accts";#N/A,#N/A,FALSE,"Tickmarks"}</definedName>
    <definedName name="FDSAFD" hidden="1">{#N/A,#N/A,TRUE,"지침서";#N/A,#N/A,TRUE,"처리방법"}</definedName>
    <definedName name="Feb">#REF!</definedName>
    <definedName name="ff">[0]!ff</definedName>
    <definedName name="fff">[0]!fff</definedName>
    <definedName name="ffff">#REF!</definedName>
    <definedName name="fg" hidden="1">{#N/A,#N/A,FALSE,"Aging Summary";#N/A,#N/A,FALSE,"Ratio Analysis";#N/A,#N/A,FALSE,"Test 120 Day Accts";#N/A,#N/A,FALSE,"Tickmarks"}</definedName>
    <definedName name="FG46TBTB4RTDKDK" localSheetId="2">#REF!</definedName>
    <definedName name="FG46TBTB4RTDKDK">#REF!</definedName>
    <definedName name="fghgfjk">[0]!fghgfjk</definedName>
    <definedName name="FGJ">[0]!FGJ</definedName>
    <definedName name="FGR53C11R63C11TB3RTCN" localSheetId="2">#REF!</definedName>
    <definedName name="FGR53C11R63C11TB3RTCN">#REF!</definedName>
    <definedName name="FGR6C8R8C8TB4RTCN" localSheetId="2">#REF!</definedName>
    <definedName name="FGR6C8R8C8TB4RTCN">#REF!</definedName>
    <definedName name="FGR6C9R8C9TB3RTCN" localSheetId="2">#REF!</definedName>
    <definedName name="FGR6C9R8C9TB3RTCN">#REF!</definedName>
    <definedName name="FGSOUTMP">#N/A</definedName>
    <definedName name="FGSOUTPP">#N/A</definedName>
    <definedName name="fgyi">#REF!</definedName>
    <definedName name="FINAL">#REF!</definedName>
    <definedName name="FINAL_FS">[0]!FINAL_FS</definedName>
    <definedName name="finalReport">[0]!finalReport</definedName>
    <definedName name="finance">#REF!</definedName>
    <definedName name="FIRR">#REF!</definedName>
    <definedName name="FIRR분석" localSheetId="2">#REF!</definedName>
    <definedName name="FIRR분석">#REF!</definedName>
    <definedName name="first">#REF!</definedName>
    <definedName name="fjalaslaslfasllaa" hidden="1">{#N/A,#N/A,FALSE,"을지 (4)";#N/A,#N/A,FALSE,"을지 (5)";#N/A,#N/A,FALSE,"을지 (6)"}</definedName>
    <definedName name="fjkdls">#REF!</definedName>
    <definedName name="FKFK">#REF!</definedName>
    <definedName name="FKFKFK">#REF!</definedName>
    <definedName name="FLUCTUATIONS">#REF!</definedName>
    <definedName name="fn">#REF!</definedName>
    <definedName name="footnote">#REF!</definedName>
    <definedName name="Forecast_Start_Year">#REF!</definedName>
    <definedName name="Format">#REF!</definedName>
    <definedName name="Format_AT_Actual_List">#REF!</definedName>
    <definedName name="FR">#REF!</definedName>
    <definedName name="fr_date" localSheetId="2">#REF!</definedName>
    <definedName name="fr_date">#REF!</definedName>
    <definedName name="FRA">#REF!</definedName>
    <definedName name="frequency">#REF!</definedName>
    <definedName name="from">#REF!</definedName>
    <definedName name="FROM_DATE">#REF!</definedName>
    <definedName name="FS" hidden="1">{#N/A,#N/A,FALSE,"BS";#N/A,#N/A,FALSE,"PL";#N/A,#N/A,FALSE,"처분";#N/A,#N/A,FALSE,"현금";#N/A,#N/A,FALSE,"매출";#N/A,#N/A,FALSE,"원가";#N/A,#N/A,FALSE,"경영"}</definedName>
    <definedName name="fsa" hidden="1">{#N/A,#N/A,TRUE,"지침서";#N/A,#N/A,TRUE,"처리방법"}</definedName>
    <definedName name="fsdfsd">[0]!fsdfsd</definedName>
    <definedName name="fuckyou">[0]!fuckyou</definedName>
    <definedName name="FUND">#REF!</definedName>
    <definedName name="fyu">#REF!</definedName>
    <definedName name="G_F3">#REF!</definedName>
    <definedName name="g_range">#REF!</definedName>
    <definedName name="GBP_RATE">#REF!</definedName>
    <definedName name="gdfh">[0]!gdfh</definedName>
    <definedName name="GELALL">[0]!GELALL</definedName>
    <definedName name="GELALL전장2">[0]!GELALL전장2</definedName>
    <definedName name="GER">[0]!GER</definedName>
    <definedName name="GER전장">[0]!GER전장</definedName>
    <definedName name="gf" hidden="1">{#N/A,#N/A,FALSE,"Aging Summary";#N/A,#N/A,FALSE,"Ratio Analysis";#N/A,#N/A,FALSE,"Test 120 Day Accts";#N/A,#N/A,FALSE,"Tickmarks"}</definedName>
    <definedName name="gfgfgf">[0]!gfgfgf</definedName>
    <definedName name="gg">[0]!gg</definedName>
    <definedName name="ggg">#REF!</definedName>
    <definedName name="ggggg">#REF!</definedName>
    <definedName name="ghd" hidden="1">{#N/A,#N/A,FALSE,"Aging Summary";#N/A,#N/A,FALSE,"Ratio Analysis";#N/A,#N/A,FALSE,"Test 120 Day Accts";#N/A,#N/A,FALSE,"Tickmarks"}</definedName>
    <definedName name="GHJ">[0]!GHJ</definedName>
    <definedName name="gjk" hidden="1">{#N/A,#N/A,FALSE,"Aging Summary";#N/A,#N/A,FALSE,"Ratio Analysis";#N/A,#N/A,FALSE,"Test 120 Day Accts";#N/A,#N/A,FALSE,"Tickmarks"}</definedName>
    <definedName name="GO">[0]!GO</definedName>
    <definedName name="GoAssetChart">[0]!GoAssetChart</definedName>
    <definedName name="GoBack">[0]!GoBack</definedName>
    <definedName name="GoBalanceSheet">[0]!GoBalanceSheet</definedName>
    <definedName name="GoCashFlow">[0]!GoCashFlow</definedName>
    <definedName name="GoData">[0]!GoData</definedName>
    <definedName name="GoIncomeChart">[0]!GoIncomeChart</definedName>
    <definedName name="GOTO">#REF!</definedName>
    <definedName name="Greenwich">#REF!</definedName>
    <definedName name="GrphActSales">#REF!</definedName>
    <definedName name="GrphActStk">#REF!</definedName>
    <definedName name="GrphPlanSales">#REF!</definedName>
    <definedName name="GrphTgtStk">#REF!</definedName>
    <definedName name="gs" hidden="1">{#N/A,#N/A,FALSE,"Aging Summary";#N/A,#N/A,FALSE,"Ratio Analysis";#N/A,#N/A,FALSE,"Test 120 Day Accts";#N/A,#N/A,FALSE,"Tickmarks"}</definedName>
    <definedName name="gusg" hidden="1">{#N/A,#N/A,TRUE,"Summary";#N/A,#N/A,TRUE,"IS";#N/A,#N/A,TRUE,"Adj";#N/A,#N/A,TRUE,"BS";#N/A,#N/A,TRUE,"CF";#N/A,#N/A,TRUE,"Debt";#N/A,#N/A,TRUE,"IRR"}</definedName>
    <definedName name="GUSINASSETNA" localSheetId="2">#REF!</definedName>
    <definedName name="GUSINASSETNA">#REF!</definedName>
    <definedName name="GUSINBSCO" localSheetId="2">#REF!</definedName>
    <definedName name="GUSINBSCO">#REF!</definedName>
    <definedName name="GUSINISCO" localSheetId="2">#REF!</definedName>
    <definedName name="GUSINISCO">#REF!</definedName>
    <definedName name="GUSINISNA" localSheetId="2">#REF!</definedName>
    <definedName name="GUSINISNA">#REF!</definedName>
    <definedName name="GUSINLIABNA" localSheetId="2">#REF!</definedName>
    <definedName name="GUSINLIABNA">#REF!</definedName>
    <definedName name="GUSINNA" localSheetId="2">#REF!</definedName>
    <definedName name="GUSINNA">#REF!</definedName>
    <definedName name="H_CM_Growth_Rate_Scenario">#REF!</definedName>
    <definedName name="H_CM_Saturation_Year">#REF!</definedName>
    <definedName name="H_CMI_Cost">#REF!</definedName>
    <definedName name="H_Cooking_Sales_Grwoth_Rate_2001">#REF!</definedName>
    <definedName name="H_DCFROR">#REF!</definedName>
    <definedName name="H_Heat_Cool_Sales_Growth_Rate_2001">#REF!</definedName>
    <definedName name="H_Household_Increase_Rate">#REF!</definedName>
    <definedName name="H_Industrial_Sales_Volume_Scenario">#REF!</definedName>
    <definedName name="H_Inventories">#REF!</definedName>
    <definedName name="H_irr_all">#REF!</definedName>
    <definedName name="H_Manpower_Cost_Growth_Nominal">#REF!</definedName>
    <definedName name="H_Manpower_Cost_Growth_Real">#REF!</definedName>
    <definedName name="H_Maximum_Diffusion_Rate">#REF!</definedName>
    <definedName name="H_npv_all">#REF!</definedName>
    <definedName name="H_npv_cg">#REF!</definedName>
    <definedName name="H_npv_ws">#REF!</definedName>
    <definedName name="H_Other_Opex">#REF!</definedName>
    <definedName name="H_Per_Household_Comsumption_Growth">#REF!</definedName>
    <definedName name="H_Record_Year_of_Maximum_Diffusion_Rate">#REF!</definedName>
    <definedName name="H_shareholder_v">#REF!</definedName>
    <definedName name="H_Trade_Payables">#REF!</definedName>
    <definedName name="H_Trade_Receivable">#REF!</definedName>
    <definedName name="H_Unit_Pipeline_Cost_Arterial">#REF!</definedName>
    <definedName name="H_User_Contribution">#REF!</definedName>
    <definedName name="H1_">#REF!</definedName>
    <definedName name="H25300230">#REF!</definedName>
    <definedName name="ha" hidden="1">{#N/A,#N/A,FALSE,"Aging Summary";#N/A,#N/A,FALSE,"Ratio Analysis";#N/A,#N/A,FALSE,"Test 120 Day Accts";#N/A,#N/A,FALSE,"Tickmarks"}</definedName>
    <definedName name="han">[0]!han</definedName>
    <definedName name="hcc감가">#REF!</definedName>
    <definedName name="hcc매출">#REF!</definedName>
    <definedName name="hcc인원">#REF!</definedName>
    <definedName name="HEAD">#REF!</definedName>
    <definedName name="here">#REF!</definedName>
    <definedName name="hfg" hidden="1">{#N/A,#N/A,FALSE,"Aging Summary";#N/A,#N/A,FALSE,"Ratio Analysis";#N/A,#N/A,FALSE,"Test 120 Day Accts";#N/A,#N/A,FALSE,"Tickmarks"}</definedName>
    <definedName name="hg">[0]!hg</definedName>
    <definedName name="hgfd">#REF!</definedName>
    <definedName name="hghghghghghkf">[0]!hghghghghghkf</definedName>
    <definedName name="hgt">#REF!</definedName>
    <definedName name="hhh">[0]!hhh</definedName>
    <definedName name="hhhh">[0]!hhhh</definedName>
    <definedName name="hhhhhhh">[0]!hhhhhhh</definedName>
    <definedName name="hhhhhhhhhhhhhhhh">[0]!hhhhhhhhhhhhhhhh</definedName>
    <definedName name="hhhjj">[0]!hhhjj</definedName>
    <definedName name="HHSR">#REF!</definedName>
    <definedName name="HICOUT">#N/A</definedName>
    <definedName name="HJKOL" localSheetId="2" hidden="1">#REF!</definedName>
    <definedName name="HJKOL" hidden="1">#REF!</definedName>
    <definedName name="HKJJB">#REF!</definedName>
    <definedName name="hlj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holding_ratio">#REF!</definedName>
    <definedName name="house_con_grow">#REF!</definedName>
    <definedName name="house_con_grow_xl">#REF!</definedName>
    <definedName name="house_con_xl">#REF!</definedName>
    <definedName name="hsa">#REF!</definedName>
    <definedName name="hsa_">#REF!</definedName>
    <definedName name="HSㅅㄱ">[0]!HSㅅㄱ</definedName>
    <definedName name="HTML_CodePage" hidden="1">949</definedName>
    <definedName name="HTML_Control" hidden="1">{"'수정손익계산서'!$AT$97:$AY$174"}</definedName>
    <definedName name="HTML_Description" hidden="1">""</definedName>
    <definedName name="HTML_Email" hidden="1">""</definedName>
    <definedName name="HTML_Header" hidden="1">"수정손익계산서"</definedName>
    <definedName name="HTML_LastUpdate" hidden="1">"1999-11-05"</definedName>
    <definedName name="HTML_LineAfter" hidden="1">FALSE</definedName>
    <definedName name="HTML_LineBefore" hidden="1">FALSE</definedName>
    <definedName name="HTML_Name" hidden="1">"MSP"</definedName>
    <definedName name="HTML_OBDlg2" hidden="1">TRUE</definedName>
    <definedName name="HTML_OBDlg4" hidden="1">TRUE</definedName>
    <definedName name="HTML_OS" hidden="1">0</definedName>
    <definedName name="HTML_PathFile" hidden="1">"C:\MYDOC\결산\99Monthly\MyHTML.htm"</definedName>
    <definedName name="HTML_Title" hidden="1">"월말9909"</definedName>
    <definedName name="HTML10_6" hidden="1">-4146</definedName>
    <definedName name="HTML13_2" hidden="1">1</definedName>
    <definedName name="HTML16_1" hidden="1">"'[수주통합관리98_2_21.xls]2월3주차'!$A$1:$I$89"</definedName>
    <definedName name="HTML18_6" hidden="1">-4146</definedName>
    <definedName name="HTML20_2" hidden="1">1</definedName>
    <definedName name="HTML23_1" hidden="1">"[수주통합관리98_2_25.xls]보고양식!$A$32:$I$68"</definedName>
    <definedName name="HTML25_6" hidden="1">-4146</definedName>
    <definedName name="HTML28_2" hidden="1">1</definedName>
    <definedName name="HTML30_1" hidden="1">"'[사본 - 영업통합관리(수주.매출).xls]보고양식'!$A$114:$K$131"</definedName>
    <definedName name="HTML5_6" hidden="1">1</definedName>
    <definedName name="HTML8_2" hidden="1">1</definedName>
    <definedName name="HUI" localSheetId="2" hidden="1">#REF!</definedName>
    <definedName name="HUI" hidden="1">#REF!</definedName>
    <definedName name="H매출">#REF!</definedName>
    <definedName name="H이자">#REF!</definedName>
    <definedName name="H인원">#REF!</definedName>
    <definedName name="i">#REF!</definedName>
    <definedName name="i_?3">#REF!</definedName>
    <definedName name="i_E">#REF!</definedName>
    <definedName name="i_E__.3">#REF!</definedName>
    <definedName name="i_E_O">#REF!</definedName>
    <definedName name="i_E_O__.3">#REF!</definedName>
    <definedName name="ICARUS_SYSTEM_ONEBILL_ACCOUNTS">#REF!</definedName>
    <definedName name="IELWSALES">#REF!</definedName>
    <definedName name="IELYSALES">#REF!</definedName>
    <definedName name="IEPLANSALES">#REF!</definedName>
    <definedName name="IESP">#REF!</definedName>
    <definedName name="iii">[0]!iii</definedName>
    <definedName name="ijy">#REF!</definedName>
    <definedName name="IJYT">#REF!</definedName>
    <definedName name="il_ja">#REF!</definedName>
    <definedName name="IN_TAMT">#N/A</definedName>
    <definedName name="IN_TOTAL">#N/A</definedName>
    <definedName name="IN_TQTY">#N/A</definedName>
    <definedName name="IN_UC">#N/A</definedName>
    <definedName name="INAMT">#N/A</definedName>
    <definedName name="inflation_rate">#REF!</definedName>
    <definedName name="inflation_rate_cum">#REF!</definedName>
    <definedName name="inflation_rate_cum1">#REF!</definedName>
    <definedName name="inflation_rate1">#REF!</definedName>
    <definedName name="ini_button_Click">[0]!ini_button_Click</definedName>
    <definedName name="INPUT">#REF!</definedName>
    <definedName name="input_exe">[0]!input_exe</definedName>
    <definedName name="INQTY">#N/A</definedName>
    <definedName name="Interest_payment">#REF!</definedName>
    <definedName name="internal" hidden="1">{#N/A,#N/A,FALSE,"주요여수신";#N/A,#N/A,FALSE,"수신금리";#N/A,#N/A,FALSE,"대출금리";#N/A,#N/A,FALSE,"신규대출";#N/A,#N/A,FALSE,"총액대출"}</definedName>
    <definedName name="IntFreeCred">#REF!</definedName>
    <definedName name="intloss">#REF!</definedName>
    <definedName name="intpoten">#REF!</definedName>
    <definedName name="intprofit">#REF!</definedName>
    <definedName name="invoice">#REF!</definedName>
    <definedName name="IPPV_ALL">#REF!</definedName>
    <definedName name="irr_all">#REF!</definedName>
    <definedName name="IRS">#REF!</definedName>
    <definedName name="iuiuiuiu">[0]!iuiuiuiu</definedName>
    <definedName name="iuiuiuiuiuiu">[0]!iuiuiuiuiuiu</definedName>
    <definedName name="IUUIUIUIU">[0]!IUUIUIUIU</definedName>
    <definedName name="Jan">#REF!</definedName>
    <definedName name="JC" localSheetId="2">#REF!</definedName>
    <definedName name="JC">#REF!</definedName>
    <definedName name="JEIONE" localSheetId="2">#REF!</definedName>
    <definedName name="JEIONE">#REF!</definedName>
    <definedName name="JEON">#REF!</definedName>
    <definedName name="jf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jf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ghiuyfvgn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hbgdhlgdj666666666666666">[0]!jhbgdhlgdj666666666666666</definedName>
    <definedName name="jhbjkhkj" hidden="1">{#N/A,#N/A,TRUE,"Summary";#N/A,#N/A,TRUE,"IS";#N/A,#N/A,TRUE,"Adj";#N/A,#N/A,TRUE,"BS";#N/A,#N/A,TRUE,"CF";#N/A,#N/A,TRUE,"Debt";#N/A,#N/A,TRUE,"IRR"}</definedName>
    <definedName name="jhg">#REF!</definedName>
    <definedName name="jhgd">#REF!</definedName>
    <definedName name="jhjhjhjjhjh">[0]!jhjhjhjjhjh</definedName>
    <definedName name="jj">[0]!jj</definedName>
    <definedName name="job_run">[0]!job_run</definedName>
    <definedName name="jobco" localSheetId="2">#REF!</definedName>
    <definedName name="jobco">#REF!</definedName>
    <definedName name="JPY_RATE">#REF!</definedName>
    <definedName name="JUU" localSheetId="2" hidden="1">#REF!</definedName>
    <definedName name="JUU" hidden="1">#REF!</definedName>
    <definedName name="JUY">#REF!</definedName>
    <definedName name="jvstruct">#REF!</definedName>
    <definedName name="ｋ" localSheetId="2">#REF!</definedName>
    <definedName name="ｋ">#REF!</definedName>
    <definedName name="k_com" localSheetId="2">#REF!</definedName>
    <definedName name="k_com">#REF!</definedName>
    <definedName name="k_dcs" localSheetId="2">#REF!</definedName>
    <definedName name="k_dcs">#REF!</definedName>
    <definedName name="k_pcb" localSheetId="2">#REF!</definedName>
    <definedName name="k_pcb">#REF!</definedName>
    <definedName name="k_pcs" localSheetId="2">#REF!</definedName>
    <definedName name="k_pcs">#REF!</definedName>
    <definedName name="k_pstn" localSheetId="2">#REF!</definedName>
    <definedName name="k_pstn">#REF!</definedName>
    <definedName name="k_psys" localSheetId="2">#REF!</definedName>
    <definedName name="k_psys">#REF!</definedName>
    <definedName name="k_sale" localSheetId="2">#REF!</definedName>
    <definedName name="k_sale">#REF!</definedName>
    <definedName name="k_spcs" localSheetId="2">#REF!</definedName>
    <definedName name="k_spcs">#REF!</definedName>
    <definedName name="k_trs" localSheetId="2">#REF!</definedName>
    <definedName name="k_trs">#REF!</definedName>
    <definedName name="k_wll" localSheetId="2">#REF!</definedName>
    <definedName name="k_wll">#REF!</definedName>
    <definedName name="KB200612_cardy5">#REF!</definedName>
    <definedName name="KC" hidden="1">{#N/A,#N/A,FALSE,"을지 (4)";#N/A,#N/A,FALSE,"을지 (5)";#N/A,#N/A,FALSE,"을지 (6)"}</definedName>
    <definedName name="kd">[0]!kd</definedName>
    <definedName name="KDB_NY">#REF!</definedName>
    <definedName name="key">#REF!</definedName>
    <definedName name="khhjguyftdy">[0]!khhjguyftdy</definedName>
    <definedName name="KIM">[0]!KIM</definedName>
    <definedName name="kim_당일">#REF!</definedName>
    <definedName name="kim_당일손익">#REF!</definedName>
    <definedName name="kim_비고2">#REF!</definedName>
    <definedName name="kim_전일">#REF!</definedName>
    <definedName name="kim_전일손익">#REF!</definedName>
    <definedName name="kjh">[0]!kjh</definedName>
    <definedName name="kji">#REF!</definedName>
    <definedName name="KK" localSheetId="2">#REF!</definedName>
    <definedName name="KK">#REF!</definedName>
    <definedName name="kkk">[0]!kkk</definedName>
    <definedName name="kkkkkkkkkkkkkkkkkkkkkkkkkk">[0]!kkkkkkkkkkkkkkkkkkkkkkkkkk</definedName>
    <definedName name="kkks">[0]!kkks</definedName>
    <definedName name="KN" hidden="1">{#N/A,#N/A,FALSE,"을지 (4)";#N/A,#N/A,FALSE,"을지 (5)";#N/A,#N/A,FALSE,"을지 (6)"}</definedName>
    <definedName name="KT_to">#REF!</definedName>
    <definedName name="KT_yes">#REF!</definedName>
    <definedName name="K잔액기준" hidden="1">{#N/A,#N/A,FALSE,"주요여수신";#N/A,#N/A,FALSE,"수신금리";#N/A,#N/A,FALSE,"대출금리";#N/A,#N/A,FALSE,"신규대출";#N/A,#N/A,FALSE,"총액대출"}</definedName>
    <definedName name="last_month">#REF!</definedName>
    <definedName name="LA지점">#REF!</definedName>
    <definedName name="LC3차서">[0]!LC3차서</definedName>
    <definedName name="LD">#REF!</definedName>
    <definedName name="LE">#REF!</definedName>
    <definedName name="LEE_to">#REF!</definedName>
    <definedName name="LEE_yes">#REF!</definedName>
    <definedName name="lee_당일">#REF!</definedName>
    <definedName name="lee_전일">#REF!</definedName>
    <definedName name="LEFT">#REF!</definedName>
    <definedName name="LEFT1">#REF!</definedName>
    <definedName name="lek" localSheetId="2">#REF!</definedName>
    <definedName name="lek">#REF!</definedName>
    <definedName name="lg_note">#REF!</definedName>
    <definedName name="LH">#REF!</definedName>
    <definedName name="li_qu" localSheetId="2">#REF!</definedName>
    <definedName name="li_qu">#REF!</definedName>
    <definedName name="LIST">#REF!</definedName>
    <definedName name="lj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LJJJ" localSheetId="2">#REF!</definedName>
    <definedName name="LJJJ">#REF!</definedName>
    <definedName name="lkhjfs" hidden="1">{#N/A,#N/A,FALSE,"주요여수신";#N/A,#N/A,FALSE,"수신금리";#N/A,#N/A,FALSE,"대출금리";#N/A,#N/A,FALSE,"신규대출";#N/A,#N/A,FALSE,"총액대출"}</definedName>
    <definedName name="lkiolki9olkiol">[0]!lkiolki9olkiol</definedName>
    <definedName name="LKJ" hidden="1">{#N/A,#N/A,FALSE,"을지 (4)";#N/A,#N/A,FALSE,"을지 (5)";#N/A,#N/A,FALSE,"을지 (6)"}</definedName>
    <definedName name="lkjgh">[0]!lkjgh</definedName>
    <definedName name="lkjhgfbnm">[0]!lkjhgfbnm</definedName>
    <definedName name="lkjhghfd">[0]!lkjhghfd</definedName>
    <definedName name="lkjhghyufy">[0]!lkjhghyufy</definedName>
    <definedName name="lkjkj">[0]!lkjkj</definedName>
    <definedName name="LKKLKKK">[0]!LKKLKKK</definedName>
    <definedName name="lkkllkkllkkl">[0]!lkkllkkllkkl</definedName>
    <definedName name="lklklklk">[0]!lklklklk</definedName>
    <definedName name="LLL">#REF!</definedName>
    <definedName name="lllllll">[0]!lllllll</definedName>
    <definedName name="loan" hidden="1">{#N/A,#N/A,FALSE,"주요여수신";#N/A,#N/A,FALSE,"수신금리";#N/A,#N/A,FALSE,"대출금리";#N/A,#N/A,FALSE,"신규대출";#N/A,#N/A,FALSE,"총액대출"}</definedName>
    <definedName name="LONG">#REF!</definedName>
    <definedName name="lookup_table1">#REF!</definedName>
    <definedName name="lookup_table2">#REF!</definedName>
    <definedName name="lookup_table2_h">#REF!</definedName>
    <definedName name="lspq40000000">#REF!</definedName>
    <definedName name="LT">#REF!</definedName>
    <definedName name="LWSALES">#REF!</definedName>
    <definedName name="LYBin">#REF!</definedName>
    <definedName name="LYHolds">#REF!</definedName>
    <definedName name="LYNet">#REF!</definedName>
    <definedName name="LYoos">#REF!</definedName>
    <definedName name="LYReselects">#REF!</definedName>
    <definedName name="LYReturns">#REF!</definedName>
    <definedName name="LYSales">#REF!</definedName>
    <definedName name="LYTotal">#REF!</definedName>
    <definedName name="m_com" localSheetId="2">#REF!</definedName>
    <definedName name="m_com">#REF!</definedName>
    <definedName name="m_dcs" localSheetId="2">#REF!</definedName>
    <definedName name="m_dcs">#REF!</definedName>
    <definedName name="m_pcb" localSheetId="2">#REF!</definedName>
    <definedName name="m_pcb">#REF!</definedName>
    <definedName name="m_pcs" localSheetId="2">#REF!</definedName>
    <definedName name="m_pcs">#REF!</definedName>
    <definedName name="m_pstn" localSheetId="2">#REF!</definedName>
    <definedName name="m_pstn">#REF!</definedName>
    <definedName name="m_psys" localSheetId="2">#REF!</definedName>
    <definedName name="m_psys">#REF!</definedName>
    <definedName name="m_sale" localSheetId="2">#REF!</definedName>
    <definedName name="m_sale">#REF!</definedName>
    <definedName name="m_spcs" localSheetId="2">#REF!</definedName>
    <definedName name="m_spcs">#REF!</definedName>
    <definedName name="m_trs" localSheetId="2">#REF!</definedName>
    <definedName name="m_trs">#REF!</definedName>
    <definedName name="m_wll" localSheetId="2">#REF!</definedName>
    <definedName name="m_wll">#REF!</definedName>
    <definedName name="MAA">#REF!</definedName>
    <definedName name="MARGINPLAN">#REF!</definedName>
    <definedName name="MARGINPROJ">#REF!</definedName>
    <definedName name="MATERIALCODE">#REF!</definedName>
    <definedName name="Materiality">#REF!</definedName>
    <definedName name="MENO">#REF!</definedName>
    <definedName name="menu_button_Click">[0]!menu_button_Click</definedName>
    <definedName name="MICON">#N/A</definedName>
    <definedName name="mii">#REF!</definedName>
    <definedName name="MIPX3">[0]!MIPX3</definedName>
    <definedName name="MMA">#REF!</definedName>
    <definedName name="mm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mncvxjzshdffadsfcvdsfcs">[0]!mncvxjzshdffadsfcvdsfcs</definedName>
    <definedName name="MODEL">#N/A</definedName>
    <definedName name="Monetary_Precision">#REF!</definedName>
    <definedName name="month">#REF!</definedName>
    <definedName name="Mortgage">#REF!</definedName>
    <definedName name="MPBOH">#N/A</definedName>
    <definedName name="MPEOH">#N/A</definedName>
    <definedName name="MR" localSheetId="2">#REF!</definedName>
    <definedName name="MR">#REF!</definedName>
    <definedName name="ms" hidden="1">{#N/A,#N/A,FALSE,"Aging Summary";#N/A,#N/A,FALSE,"Ratio Analysis";#N/A,#N/A,FALSE,"Test 120 Day Accts";#N/A,#N/A,FALSE,"Tickmarks"}</definedName>
    <definedName name="MTBE">#REF!</definedName>
    <definedName name="mycal" localSheetId="2">#REF!</definedName>
    <definedName name="mycal">#REF!</definedName>
    <definedName name="N">#REF!</definedName>
    <definedName name="NAMAE">#REF!</definedName>
    <definedName name="NAME01" localSheetId="2">#REF!</definedName>
    <definedName name="NAME01">#REF!</definedName>
    <definedName name="NEW">[0]!NEW</definedName>
    <definedName name="nhgv" hidden="1">{#N/A,#N/A,FALSE,"주요여수신";#N/A,#N/A,FALSE,"수신금리";#N/A,#N/A,FALSE,"대출금리";#N/A,#N/A,FALSE,"신규대출";#N/A,#N/A,FALSE,"총액대출"}</definedName>
    <definedName name="nn">[0]!nn</definedName>
    <definedName name="nnn">#REF!</definedName>
    <definedName name="NORIN">#N/A</definedName>
    <definedName name="npv">#REF!</definedName>
    <definedName name="npv_all">#REF!</definedName>
    <definedName name="npv_lggas">#REF!</definedName>
    <definedName name="npv_ws">#REF!</definedName>
    <definedName name="Number_of_Selections">#REF!</definedName>
    <definedName name="NumberArea" localSheetId="2">#REF!</definedName>
    <definedName name="NumberArea">#REF!</definedName>
    <definedName name="nzn" hidden="1">{#N/A,#N/A,FALSE,"Aging Summary";#N/A,#N/A,FALSE,"Ratio Analysis";#N/A,#N/A,FALSE,"Test 120 Day Accts";#N/A,#N/A,FALSE,"Tickmarks"}</definedName>
    <definedName name="oiioioi">[0]!oiioioi</definedName>
    <definedName name="OIIOIOIOI">[0]!OIIOIOIOI</definedName>
    <definedName name="okiu">#REF!</definedName>
    <definedName name="okju">#REF!</definedName>
    <definedName name="okjy">#REF!</definedName>
    <definedName name="oku">#REF!</definedName>
    <definedName name="olp">#REF!</definedName>
    <definedName name="OptionButton21_Click">[0]!OptionButton21_Click</definedName>
    <definedName name="OTH_UC">#N/A</definedName>
    <definedName name="OTHAMT">#N/A</definedName>
    <definedName name="OTHBOH">#N/A</definedName>
    <definedName name="OTHEOH">#N/A</definedName>
    <definedName name="OTHER">#N/A</definedName>
    <definedName name="other_inv_amt">#REF!</definedName>
    <definedName name="other_inv_amt1">#REF!</definedName>
    <definedName name="other_op">#REF!</definedName>
    <definedName name="ou" hidden="1">{#N/A,#N/A,FALSE,"Aging Summary";#N/A,#N/A,FALSE,"Ratio Analysis";#N/A,#N/A,FALSE,"Test 120 Day Accts";#N/A,#N/A,FALSE,"Tickmarks"}</definedName>
    <definedName name="OUT_TOTAL">#N/A</definedName>
    <definedName name="OUTAMT">#N/A</definedName>
    <definedName name="OUTQTY">#N/A</definedName>
    <definedName name="ownership" hidden="1">{#N/A,#N/A,TRUE,"Summary";#N/A,#N/A,TRUE,"IS";#N/A,#N/A,TRUE,"Adj";#N/A,#N/A,TRUE,"BS";#N/A,#N/A,TRUE,"CF";#N/A,#N/A,TRUE,"Debt";#N/A,#N/A,TRUE,"IRR"}</definedName>
    <definedName name="P">#REF!</definedName>
    <definedName name="P_128M">#REF!</definedName>
    <definedName name="P_16EDO">#REF!</definedName>
    <definedName name="P_16SD">#REF!</definedName>
    <definedName name="P_16WB">#REF!</definedName>
    <definedName name="P_256M">#REF!</definedName>
    <definedName name="P_4M">#REF!</definedName>
    <definedName name="P_64EDO">#REF!</definedName>
    <definedName name="P_64SD">#REF!</definedName>
    <definedName name="P_BS">#N/A</definedName>
    <definedName name="P_DRD">#REF!</definedName>
    <definedName name="p_inv_amt">#REF!</definedName>
    <definedName name="p_inv_amt1">#REF!</definedName>
    <definedName name="P_SRAM">#REF!</definedName>
    <definedName name="PAC물정보비">#REF!</definedName>
    <definedName name="PAC실정보비">#REF!</definedName>
    <definedName name="PAGE1">#REF!</definedName>
    <definedName name="PAGE2" localSheetId="2">#REF!</definedName>
    <definedName name="PAGE2">#REF!</definedName>
    <definedName name="PAGE3" localSheetId="2">#REF!</definedName>
    <definedName name="PAGE3">#REF!</definedName>
    <definedName name="PAGE4" localSheetId="2">#REF!</definedName>
    <definedName name="PAGE4">#REF!</definedName>
    <definedName name="PAGE5" localSheetId="2">#REF!</definedName>
    <definedName name="PAGE5">#REF!</definedName>
    <definedName name="PAGE6" localSheetId="2">#REF!</definedName>
    <definedName name="PAGE6">#REF!</definedName>
    <definedName name="PAGE7" localSheetId="2">#REF!</definedName>
    <definedName name="PAGE7">#REF!</definedName>
    <definedName name="PATH" localSheetId="2">#REF!</definedName>
    <definedName name="PATH">#REF!</definedName>
    <definedName name="PBC">#REF!</definedName>
    <definedName name="PBC_List">#REF!</definedName>
    <definedName name="pcs" localSheetId="2">#REF!</definedName>
    <definedName name="pcs">#REF!</definedName>
    <definedName name="pd분리" localSheetId="2">BlankMacro1</definedName>
    <definedName name="pd분리">BlankMacro1</definedName>
    <definedName name="PERIOD" localSheetId="2">#REF!</definedName>
    <definedName name="PERIOD">#REF!</definedName>
    <definedName name="PERIOD_END">#REF!</definedName>
    <definedName name="pi_ext">#REF!</definedName>
    <definedName name="PK" localSheetId="2">#REF!</definedName>
    <definedName name="PK">#REF!</definedName>
    <definedName name="PKG_LD">#N/A</definedName>
    <definedName name="PKG_S">#REF!</definedName>
    <definedName name="PL">#REF!</definedName>
    <definedName name="PL_ACCOUNT">#REF!</definedName>
    <definedName name="pl_inv_al">#REF!</definedName>
    <definedName name="pl_inv_cl">#REF!</definedName>
    <definedName name="pl_inv_hl">#REF!</definedName>
    <definedName name="pl_inv_xl">#REF!</definedName>
    <definedName name="PL_OPTION">#REF!</definedName>
    <definedName name="plNote">[0]!plNote</definedName>
    <definedName name="PL환산">[0]!PL환산</definedName>
    <definedName name="po">#REF!</definedName>
    <definedName name="poiuytrewq">[0]!poiuytrewq</definedName>
    <definedName name="poopop">[0]!poopop</definedName>
    <definedName name="PORR3C1R36C4RTRT">#REF!</definedName>
    <definedName name="Post_tax_materiality">#REF!</definedName>
    <definedName name="PPBOH">#N/A</definedName>
    <definedName name="PPEOH">#N/A</definedName>
    <definedName name="ppp">#REF!</definedName>
    <definedName name="pps">#REF!</definedName>
    <definedName name="PRDump">#REF!</definedName>
    <definedName name="Pre_tax_Materiality">#REF!</definedName>
    <definedName name="prev_month_delete">[0]!prev_month_delete</definedName>
    <definedName name="prev_month_delete_qsd">[0]!prev_month_delete_qsd</definedName>
    <definedName name="PRFACT">#REF!</definedName>
    <definedName name="PRFACTR">#REF!</definedName>
    <definedName name="PRFLAST">#REF!</definedName>
    <definedName name="PRFLASTR">#REF!</definedName>
    <definedName name="PRFPLN">#REF!</definedName>
    <definedName name="PRFPLNR">#REF!</definedName>
    <definedName name="PRICE">#N/A</definedName>
    <definedName name="Pricipal_payment">#REF!</definedName>
    <definedName name="PRIME">#REF!</definedName>
    <definedName name="PRINT_AR01">#REF!</definedName>
    <definedName name="_xlnm.Print_Area" localSheetId="1">PL!$B$2:$P$216</definedName>
    <definedName name="_xlnm.Print_Area" localSheetId="2">손익계산서!$B$2:$L$127</definedName>
    <definedName name="_xlnm.Print_Area" localSheetId="0">재무상태표!$B$2:$J$296</definedName>
    <definedName name="_xlnm.Print_Area">#REF!</definedName>
    <definedName name="PRINT_AREA_MI1">#REF!</definedName>
    <definedName name="Print_Areea">#REF!</definedName>
    <definedName name="Print_Titels">#REF!</definedName>
    <definedName name="_xlnm.Print_Titles">#N/A</definedName>
    <definedName name="PRINT_TITLES_MI">#N/A</definedName>
    <definedName name="printarea">#REF!</definedName>
    <definedName name="prj" localSheetId="2">#REF!</definedName>
    <definedName name="prj">#REF!</definedName>
    <definedName name="pro">#REF!</definedName>
    <definedName name="Process_ID" localSheetId="2">#REF!</definedName>
    <definedName name="Process_ID">#REF!</definedName>
    <definedName name="PROD">#N/A</definedName>
    <definedName name="PRODUCT">#N/A</definedName>
    <definedName name="ProductQry">#REF!</definedName>
    <definedName name="proj">#REF!</definedName>
    <definedName name="PRT6AL5AR40">[0]!PRT6AL5AR40</definedName>
    <definedName name="PRT6AU5BA41">[0]!PRT6AU5BA41</definedName>
    <definedName name="PRT6B5H25">[0]!PRT6B5H25</definedName>
    <definedName name="PRT6BD5BK32">[0]!PRT6BD5BK32</definedName>
    <definedName name="prt6bn252bt288">[0]!prt6bn252bt288</definedName>
    <definedName name="prt6bn46bt82">[0]!prt6bn46bt82</definedName>
    <definedName name="PRT6BN5BT41">[0]!PRT6BN5BT41</definedName>
    <definedName name="prt6bv7cc30">[0]!prt6bv7cc30</definedName>
    <definedName name="prt6cf5cl37">[0]!prt6cf5cl37</definedName>
    <definedName name="prt6co5cs41">[0]!prt6co5cs41</definedName>
    <definedName name="prt6cv5dg33">[0]!prt6cv5dg33</definedName>
    <definedName name="PRT6K31U52">[0]!PRT6K31U52</definedName>
    <definedName name="PRT6K4U25">[0]!PRT6K4U25</definedName>
    <definedName name="PRT6K57W79">[0]!PRT6K57W79</definedName>
    <definedName name="PRT6K85U107">[0]!PRT6K85U107</definedName>
    <definedName name="PRT6X4AI25">[0]!PRT6X4AI25</definedName>
    <definedName name="PTR" localSheetId="2">#REF!</definedName>
    <definedName name="PTR">#REF!</definedName>
    <definedName name="purchase_price">#REF!</definedName>
    <definedName name="PY">[0]!PY</definedName>
    <definedName name="PY_all_Equity">#REF!</definedName>
    <definedName name="PY_all_Income">#REF!</definedName>
    <definedName name="PY_all_RetEarn">#REF!</definedName>
    <definedName name="PY_knw_Income">#REF!</definedName>
    <definedName name="PY_knw_RetEarn">#REF!</definedName>
    <definedName name="PY_lik_Income">#REF!</definedName>
    <definedName name="PY_lik_RetEarn">#REF!</definedName>
    <definedName name="PY_tot_knw_Xfoot">#REF!</definedName>
    <definedName name="PY_tot_lik_Xfoot">#REF!</definedName>
    <definedName name="PY_tx_all_Income">#REF!</definedName>
    <definedName name="PY_tx_all_RetEarn">#REF!</definedName>
    <definedName name="PY_tx_knw_Income">#REF!</definedName>
    <definedName name="PY_tx_knw_RetEarn">#REF!</definedName>
    <definedName name="PY_tx_lik_Income">#REF!</definedName>
    <definedName name="PY_tx_lik_RetEarn">#REF!</definedName>
    <definedName name="QAMT86106">#N/A</definedName>
    <definedName name="QAW" hidden="1">{#N/A,#N/A,FALSE,"을지 (4)";#N/A,#N/A,FALSE,"을지 (5)";#N/A,#N/A,FALSE,"을지 (6)"}</definedName>
    <definedName name="QE" hidden="1">{#N/A,#N/A,FALSE,"초도품";#N/A,#N/A,FALSE,"초도품 (2)";#N/A,#N/A,FALSE,"초도품 (3)";#N/A,#N/A,FALSE,"초도품 (4)";#N/A,#N/A,FALSE,"초도품 (5)";#N/A,#N/A,FALSE,"초도품 (6)"}</definedName>
    <definedName name="QEW">#REF!</definedName>
    <definedName name="qq">#REF!</definedName>
    <definedName name="qq0">#REF!</definedName>
    <definedName name="qqq">[0]!qqq</definedName>
    <definedName name="qqqq">[0]!qqqq</definedName>
    <definedName name="qqqqqqq" hidden="1">{#N/A,#N/A,FALSE,"BS";#N/A,#N/A,FALSE,"BS_2"}</definedName>
    <definedName name="qqqqqqqqqqqqqqq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QQQQQQWWWWWWW">[0]!QQQQQQWWWWWWW</definedName>
    <definedName name="QRABOH">#N/A</definedName>
    <definedName name="QRAEOH">#N/A</definedName>
    <definedName name="QSS" hidden="1">{#N/A,#N/A,FALSE,"을지 (4)";#N/A,#N/A,FALSE,"을지 (5)";#N/A,#N/A,FALSE,"을지 (6)"}</definedName>
    <definedName name="quit_button_Click">[0]!quit_button_Click</definedName>
    <definedName name="QW" hidden="1">{#N/A,#N/A,FALSE,"을지 (4)";#N/A,#N/A,FALSE,"을지 (5)";#N/A,#N/A,FALSE,"을지 (6)"}</definedName>
    <definedName name="QWA" hidden="1">{#N/A,#N/A,FALSE,"을지 (4)";#N/A,#N/A,FALSE,"을지 (5)";#N/A,#N/A,FALSE,"을지 (6)"}</definedName>
    <definedName name="qwe">[0]!qwe</definedName>
    <definedName name="qwer">[0]!qwer</definedName>
    <definedName name="qwewrtrt">[0]!qwewrtrt</definedName>
    <definedName name="QWRF">#N/A</definedName>
    <definedName name="qy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R_1M">#REF!</definedName>
    <definedName name="R_2M">#REF!</definedName>
    <definedName name="R_3M">#REF!</definedName>
    <definedName name="R_6M">#REF!</definedName>
    <definedName name="R_COVER" hidden="1">{#N/A,#N/A,FALSE,"단축1";#N/A,#N/A,FALSE,"단축2";#N/A,#N/A,FALSE,"단축3";#N/A,#N/A,FALSE,"장축";#N/A,#N/A,FALSE,"4WD"}</definedName>
    <definedName name="RAC물정보비">#REF!</definedName>
    <definedName name="RAC실정보제외">#REF!</definedName>
    <definedName name="raffd">#REF!</definedName>
    <definedName name="range">#REF!</definedName>
    <definedName name="RangeStep3Q1">#REF!</definedName>
    <definedName name="RangeStep3Q2">#REF!</definedName>
    <definedName name="RATE">#REF!</definedName>
    <definedName name="RATIOS">#REF!</definedName>
    <definedName name="RawAgencyPrice">#REF!</definedName>
    <definedName name="RBData">#REF!</definedName>
    <definedName name="RE" hidden="1">{#N/A,#N/A,FALSE,"초도품";#N/A,#N/A,FALSE,"초도품 (2)";#N/A,#N/A,FALSE,"초도품 (3)";#N/A,#N/A,FALSE,"초도품 (4)";#N/A,#N/A,FALSE,"초도품 (5)";#N/A,#N/A,FALSE,"초도품 (6)"}</definedName>
    <definedName name="Rec_nresult_dambo" localSheetId="2">#REF!</definedName>
    <definedName name="Rec_nresult_dambo">#REF!</definedName>
    <definedName name="_xlnm.Recorder">#REF!</definedName>
    <definedName name="REPORT1">"Text 24"</definedName>
    <definedName name="reportP2">[0]!reportP2</definedName>
    <definedName name="reportPl">[0]!reportPl</definedName>
    <definedName name="RERER">[0]!RERER</definedName>
    <definedName name="Reselects">#REF!</definedName>
    <definedName name="Reset">#REF!</definedName>
    <definedName name="RESV" localSheetId="2">#REF!</definedName>
    <definedName name="RESV">#REF!</definedName>
    <definedName name="Rfr">#REF!</definedName>
    <definedName name="RIGHT">#REF!</definedName>
    <definedName name="RiskCollectDistributionSamples">2</definedName>
    <definedName name="RiskFixedSeed">1</definedName>
    <definedName name="RiskHasSettings">TRUE</definedName>
    <definedName name="RiskMinimizeOnStart">FALSE</definedName>
    <definedName name="RiskMonitorConvergence">FALSE</definedName>
    <definedName name="RiskNumIterations">100</definedName>
    <definedName name="RiskNumSimulations">1</definedName>
    <definedName name="RiskPauseOnError">FALSE</definedName>
    <definedName name="RiskRealTimeResults">FALSE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tandardRecalc">1</definedName>
    <definedName name="RiskStatFunctionsUpdateFreq">1</definedName>
    <definedName name="RiskUpdateDisplay">FALSE</definedName>
    <definedName name="RiskUpdateStatFunctions">TRUE</definedName>
    <definedName name="RiskUseDifferentSeedForEachSim">FALSE</definedName>
    <definedName name="RiskUseFixedSeed">FALSE</definedName>
    <definedName name="riue">#REF!</definedName>
    <definedName name="RKRKR" hidden="1">{#N/A,#N/A,FALSE,"초도품";#N/A,#N/A,FALSE,"초도품 (2)";#N/A,#N/A,FALSE,"초도품 (3)";#N/A,#N/A,FALSE,"초도품 (4)";#N/A,#N/A,FALSE,"초도품 (5)";#N/A,#N/A,FALSE,"초도품 (6)"}</definedName>
    <definedName name="rkskrkskskssksksksksksksks">[0]!rkskrkskskssksksksksksksks</definedName>
    <definedName name="rmcAccount">"O0003C01"</definedName>
    <definedName name="rmcApplication">"ABSC"</definedName>
    <definedName name="rmcCategory">"CONS-1"</definedName>
    <definedName name="rmcFrequency">"YEA"</definedName>
    <definedName name="rmcName">"GRP2"</definedName>
    <definedName name="RMCOptions">"*000000000000000"</definedName>
    <definedName name="rmcPeriod">9212</definedName>
    <definedName name="RMIN">#N/A</definedName>
    <definedName name="RMREOH">#N/A</definedName>
    <definedName name="RMRNOT">#N/A</definedName>
    <definedName name="RNDBOH">#N/A</definedName>
    <definedName name="RNDEOH">#N/A</definedName>
    <definedName name="RP_1M">#REF!</definedName>
    <definedName name="RP_2M">#REF!</definedName>
    <definedName name="RP_3M">#REF!</definedName>
    <definedName name="RP_6M">#REF!</definedName>
    <definedName name="RPSP">#REF!</definedName>
    <definedName name="RPT">#REF!</definedName>
    <definedName name="RPTM">#REF!</definedName>
    <definedName name="RR.BRAKE" hidden="1">{#N/A,#N/A,FALSE,"단축1";#N/A,#N/A,FALSE,"단축2";#N/A,#N/A,FALSE,"단축3";#N/A,#N/A,FALSE,"장축";#N/A,#N/A,FALSE,"4WD"}</definedName>
    <definedName name="RR.BRK" hidden="1">{#N/A,#N/A,FALSE,"단축1";#N/A,#N/A,FALSE,"단축2";#N/A,#N/A,FALSE,"단축3";#N/A,#N/A,FALSE,"장축";#N/A,#N/A,FALSE,"4WD"}</definedName>
    <definedName name="RRR">#REF!</definedName>
    <definedName name="rrrr">#REF!</definedName>
    <definedName name="RRRRR">[0]!RRRRR</definedName>
    <definedName name="RSP">#REF!</definedName>
    <definedName name="RT">#REF!</definedName>
    <definedName name="RTIN">#N/A</definedName>
    <definedName name="RTM">#REF!</definedName>
    <definedName name="RTN">#REF!</definedName>
    <definedName name="rw" hidden="1">{#N/A,#N/A,FALSE,"Aging Summary";#N/A,#N/A,FALSE,"Ratio Analysis";#N/A,#N/A,FALSE,"Test 120 Day Accts";#N/A,#N/A,FALSE,"Tickmarks"}</definedName>
    <definedName name="RWQ" localSheetId="2">#REF!</definedName>
    <definedName name="RWQ">#REF!</definedName>
    <definedName name="s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50c1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SALE">#N/A</definedName>
    <definedName name="Sale_date">#REF!</definedName>
    <definedName name="SALE2">#REF!</definedName>
    <definedName name="SALE3">#REF!</definedName>
    <definedName name="SALE4">#REF!</definedName>
    <definedName name="SALEBOH">#N/A</definedName>
    <definedName name="SALEEOH">#N/A</definedName>
    <definedName name="SALESPLAN">#REF!</definedName>
    <definedName name="SALESPROJ">#REF!</definedName>
    <definedName name="SAMBOH">#N/A</definedName>
    <definedName name="SAMEOH">#N/A</definedName>
    <definedName name="sang">#REF!</definedName>
    <definedName name="sang1">#REF!</definedName>
    <definedName name="SB" localSheetId="2">#REF!</definedName>
    <definedName name="SB">#REF!</definedName>
    <definedName name="SC" localSheetId="2">#REF!</definedName>
    <definedName name="SC">#REF!</definedName>
    <definedName name="SC0" localSheetId="2">#REF!</definedName>
    <definedName name="SC0">#REF!</definedName>
    <definedName name="SCF">[0]!SCF</definedName>
    <definedName name="SCRBOH">#N/A</definedName>
    <definedName name="SCREOH">#N/A</definedName>
    <definedName name="sdds">[0]!sdds</definedName>
    <definedName name="sdf" hidden="1">{#N/A,#N/A,FALSE,"BS";#N/A,#N/A,FALSE,"PL";#N/A,#N/A,FALSE,"처분";#N/A,#N/A,FALSE,"현금";#N/A,#N/A,FALSE,"매출";#N/A,#N/A,FALSE,"원가";#N/A,#N/A,FALSE,"경영"}</definedName>
    <definedName name="sdfg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dfgd" hidden="1">{#N/A,#N/A,FALSE,"Aging Summary";#N/A,#N/A,FALSE,"Ratio Analysis";#N/A,#N/A,FALSE,"Test 120 Day Accts";#N/A,#N/A,FALSE,"Tickmarks"}</definedName>
    <definedName name="sdfs">[0]!sdfs</definedName>
    <definedName name="sdjdjdjdjdjdjdjdj">[0]!sdjdjdjdjdjdjdjdj</definedName>
    <definedName name="Season_factor">#REF!</definedName>
    <definedName name="Season_factor1">#REF!</definedName>
    <definedName name="SEMIIN">#N/A</definedName>
    <definedName name="sgddh" hidden="1">{#N/A,#N/A,FALSE,"Aging Summary";#N/A,#N/A,FALSE,"Ratio Analysis";#N/A,#N/A,FALSE,"Test 120 Day Accts";#N/A,#N/A,FALSE,"Tickmarks"}</definedName>
    <definedName name="sgfd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sg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shareholder_v">#REF!</definedName>
    <definedName name="sheet1">#REF!</definedName>
    <definedName name="Sheet10">#REF!</definedName>
    <definedName name="Sheet11">#REF!</definedName>
    <definedName name="Sheet12">#REF!</definedName>
    <definedName name="Sheet2">#REF!</definedName>
    <definedName name="Sheet3">#REF!</definedName>
    <definedName name="Sheet4">#REF!</definedName>
    <definedName name="Sheet5">#REF!</definedName>
    <definedName name="Sheet6">#REF!</definedName>
    <definedName name="Sheet7">#REF!</definedName>
    <definedName name="Sheet8">#REF!</definedName>
    <definedName name="Sheet9">#REF!</definedName>
    <definedName name="shgsd" hidden="1">{#N/A,#N/A,FALSE,"Aging Summary";#N/A,#N/A,FALSE,"Ratio Analysis";#N/A,#N/A,FALSE,"Test 120 Day Accts";#N/A,#N/A,FALSE,"Tickmarks"}</definedName>
    <definedName name="SHORT">#REF!</definedName>
    <definedName name="SHOW">#REF!</definedName>
    <definedName name="SizingColumn" localSheetId="2">#REF!</definedName>
    <definedName name="SizingColumn">#REF!</definedName>
    <definedName name="sksk" hidden="1">{#N/A,#N/A,FALSE,"주요여수신";#N/A,#N/A,FALSE,"수신금리";#N/A,#N/A,FALSE,"대출금리";#N/A,#N/A,FALSE,"신규대출";#N/A,#N/A,FALSE,"총액대출"}</definedName>
    <definedName name="s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mall_ch">#REF!</definedName>
    <definedName name="SMMA">#REF!</definedName>
    <definedName name="SONBOH">#N/A</definedName>
    <definedName name="SONEOH">#N/A</definedName>
    <definedName name="Sort_1000">#REF!</definedName>
    <definedName name="SPA" hidden="1">{#N/A,#N/A,FALSE,"주요여수신";#N/A,#N/A,FALSE,"수신금리";#N/A,#N/A,FALSE,"대출금리";#N/A,#N/A,FALSE,"신규대출";#N/A,#N/A,FALSE,"총액대출"}</definedName>
    <definedName name="SPB" hidden="1">{#N/A,#N/A,FALSE,"주요여수신";#N/A,#N/A,FALSE,"수신금리";#N/A,#N/A,FALSE,"대출금리";#N/A,#N/A,FALSE,"신규대출";#N/A,#N/A,FALSE,"총액대출"}</definedName>
    <definedName name="SPC" hidden="1">{#N/A,#N/A,FALSE,"주요여수신";#N/A,#N/A,FALSE,"수신금리";#N/A,#N/A,FALSE,"대출금리";#N/A,#N/A,FALSE,"신규대출";#N/A,#N/A,FALSE,"총액대출"}</definedName>
    <definedName name="SPD" hidden="1">{#N/A,#N/A,FALSE,"주요여수신";#N/A,#N/A,FALSE,"수신금리";#N/A,#N/A,FALSE,"대출금리";#N/A,#N/A,FALSE,"신규대출";#N/A,#N/A,FALSE,"총액대출"}</definedName>
    <definedName name="SPE" hidden="1">{#N/A,#N/A,FALSE,"주요여수신";#N/A,#N/A,FALSE,"수신금리";#N/A,#N/A,FALSE,"대출금리";#N/A,#N/A,FALSE,"신규대출";#N/A,#N/A,FALSE,"총액대출"}</definedName>
    <definedName name="SPREAD">#REF!</definedName>
    <definedName name="srf" hidden="1">{#N/A,#N/A,FALSE,"BS";#N/A,#N/A,FALSE,"PL";#N/A,#N/A,FALSE,"처분";#N/A,#N/A,FALSE,"현금";#N/A,#N/A,FALSE,"매출";#N/A,#N/A,FALSE,"원가";#N/A,#N/A,FALSE,"경영"}</definedName>
    <definedName name="SSD" hidden="1">{#N/A,#N/A,FALSE,"을지 (4)";#N/A,#N/A,FALSE,"을지 (5)";#N/A,#N/A,FALSE,"을지 (6)"}</definedName>
    <definedName name="sseven" localSheetId="2">#REF!</definedName>
    <definedName name="sseven">#REF!</definedName>
    <definedName name="SSS" hidden="1">#REF!</definedName>
    <definedName name="ssubs">#REF!</definedName>
    <definedName name="ssubs_">#REF!</definedName>
    <definedName name="Standard_discount_rate">#REF!</definedName>
    <definedName name="start">#REF!</definedName>
    <definedName name="Start_date">#REF!</definedName>
    <definedName name="Status" localSheetId="2">#REF!</definedName>
    <definedName name="Status">#REF!</definedName>
    <definedName name="subj" localSheetId="2">#REF!</definedName>
    <definedName name="subj">#REF!</definedName>
    <definedName name="SWAP">#REF!</definedName>
    <definedName name="SWAP2">#REF!</definedName>
    <definedName name="SWAP3">#REF!</definedName>
    <definedName name="SW가능">[0]!SW가능</definedName>
    <definedName name="sw사용가능2">[0]!sw사용가능2</definedName>
    <definedName name="T">#REF!</definedName>
    <definedName name="t_house_grow">#REF!</definedName>
    <definedName name="t_house_grow_xl">#REF!</definedName>
    <definedName name="t_house_grow_xl1">#REF!</definedName>
    <definedName name="TA">#REF!</definedName>
    <definedName name="TABLE1">#REF!</definedName>
    <definedName name="Tax_Effect_Income">#REF!</definedName>
    <definedName name="Tax_Effect_Liabs">#REF!</definedName>
    <definedName name="Tax_Effect_RetEarn">#REF!</definedName>
    <definedName name="Tax_Rate">#REF!</definedName>
    <definedName name="TEST0" localSheetId="2">#REF!</definedName>
    <definedName name="TEST0">#REF!</definedName>
    <definedName name="TEST1">#REF!</definedName>
    <definedName name="TESTHKEY">#REF!</definedName>
    <definedName name="TESTKEYS">#REF!</definedName>
    <definedName name="TESTVKEY">#REF!</definedName>
    <definedName name="TextRefCopy18">#REF!</definedName>
    <definedName name="TextRefCopy23">#REF!</definedName>
    <definedName name="TextRefCopy24">#REF!</definedName>
    <definedName name="TextRefCopy25">#REF!</definedName>
    <definedName name="TextRefCopy26">#REF!</definedName>
    <definedName name="TextRefCopy27">#REF!</definedName>
    <definedName name="TextRefCopy28">#REF!</definedName>
    <definedName name="TextRefCopy29">#REF!</definedName>
    <definedName name="TextRefCopy30">#REF!</definedName>
    <definedName name="TextRefCopy31">#REF!</definedName>
    <definedName name="TextRefCopy32">#REF!</definedName>
    <definedName name="TextRefCopy33">#REF!</definedName>
    <definedName name="TextRefCopy34">#REF!</definedName>
    <definedName name="TextRefCopy35">#REF!</definedName>
    <definedName name="TextRefCopy36">#REF!</definedName>
    <definedName name="TextRefCopy37">#REF!</definedName>
    <definedName name="TextRefCopy38">#REF!</definedName>
    <definedName name="TextRefCopy39">#REF!</definedName>
    <definedName name="TextRefCopy41">#REF!</definedName>
    <definedName name="TextRefCopy42">#REF!</definedName>
    <definedName name="TextRefCopy43">#REF!</definedName>
    <definedName name="TextRefCopy44">#REF!</definedName>
    <definedName name="TextRefCopy45">#REF!</definedName>
    <definedName name="TextRefCopy46">#REF!</definedName>
    <definedName name="TextRefCopy469" localSheetId="2">#REF!</definedName>
    <definedName name="TextRefCopy469">#REF!</definedName>
    <definedName name="TextRefCopy47">#REF!</definedName>
    <definedName name="TextRefCopy470">#REF!</definedName>
    <definedName name="TextRefCopy48">#REF!</definedName>
    <definedName name="TextRefCopy49">#REF!</definedName>
    <definedName name="TextRefCopy50">#REF!</definedName>
    <definedName name="TextRefCopy51" localSheetId="2">#REF!</definedName>
    <definedName name="TextRefCopy51">#REF!</definedName>
    <definedName name="TextRefCopy52" localSheetId="2">#REF!</definedName>
    <definedName name="TextRefCopy52">#REF!</definedName>
    <definedName name="TextRefCopy53">#REF!</definedName>
    <definedName name="TextRefCopy54" localSheetId="2">#REF!</definedName>
    <definedName name="TextRefCopy54">#REF!</definedName>
    <definedName name="TextRefCopy55">#REF!</definedName>
    <definedName name="TextRefCopy56">#REF!</definedName>
    <definedName name="TextRefCopy57">#REF!</definedName>
    <definedName name="TextRefCopy58">#REF!</definedName>
    <definedName name="TextRefCopy59">#REF!</definedName>
    <definedName name="TextRefCopy63">#REF!</definedName>
    <definedName name="TextRefCopy66">#REF!</definedName>
    <definedName name="TextRefCopy67" localSheetId="2">#REF!</definedName>
    <definedName name="TextRefCopy67">#REF!</definedName>
    <definedName name="TextRefCopy68">#REF!</definedName>
    <definedName name="TextRefCopy69" localSheetId="2">#REF!</definedName>
    <definedName name="TextRefCopy69">#REF!</definedName>
    <definedName name="TextRefCopy70">#REF!</definedName>
    <definedName name="TextRefCopy71" localSheetId="2">#REF!</definedName>
    <definedName name="TextRefCopy71">#REF!</definedName>
    <definedName name="TextRefCopy72" localSheetId="2">#REF!</definedName>
    <definedName name="TextRefCopy72">#REF!</definedName>
    <definedName name="TextRefCopy73">#REF!</definedName>
    <definedName name="TextRefCopy74">#REF!</definedName>
    <definedName name="TextRefCopy75">#REF!</definedName>
    <definedName name="TextRefCopy76">#REF!</definedName>
    <definedName name="TextRefCopy77" localSheetId="2">#REF!</definedName>
    <definedName name="TextRefCopy77">#REF!</definedName>
    <definedName name="TextRefCopy8">#REF!</definedName>
    <definedName name="TextRefCopyRangeCount" hidden="1">22</definedName>
    <definedName name="TGY" localSheetId="2">#REF!</definedName>
    <definedName name="TGY">#REF!</definedName>
    <definedName name="TimetoExp">#REF!</definedName>
    <definedName name="Title">#REF!</definedName>
    <definedName name="TL">#REF!</definedName>
    <definedName name="tlsdyd">[0]!tlsdyd</definedName>
    <definedName name="TM">[0]!TM</definedName>
    <definedName name="to_date" localSheetId="2">#REF!</definedName>
    <definedName name="to_date">#REF!</definedName>
    <definedName name="TODAY">#REF!</definedName>
    <definedName name="TORSION" hidden="1">{#N/A,#N/A,FALSE,"단축1";#N/A,#N/A,FALSE,"단축2";#N/A,#N/A,FALSE,"단축3";#N/A,#N/A,FALSE,"장축";#N/A,#N/A,FALSE,"4WD"}</definedName>
    <definedName name="Tot_knw_Xfoot">#REF!</definedName>
    <definedName name="Tot_lik_Xfoot">#REF!</definedName>
    <definedName name="TOTAL">#REF!</definedName>
    <definedName name="Total_Amount">#REF!</definedName>
    <definedName name="TOTAL1">#REF!</definedName>
    <definedName name="TOTAL2">#REF!</definedName>
    <definedName name="TOTAL3">#REF!</definedName>
    <definedName name="TOTALDB">#REF!</definedName>
    <definedName name="tp" hidden="1">{#N/A,#N/A,FALSE,"주요여수신";#N/A,#N/A,FALSE,"수신금리";#N/A,#N/A,FALSE,"대출금리";#N/A,#N/A,FALSE,"신규대출";#N/A,#N/A,FALSE,"총액대출"}</definedName>
    <definedName name="tranche_ATax01_SUM">#REF!</definedName>
    <definedName name="tranche_ATax02_SUM">#REF!</definedName>
    <definedName name="tranche_CFSum">#REF!</definedName>
    <definedName name="tranche02_CF">#REF!</definedName>
    <definedName name="tranche1_CF">#REF!</definedName>
    <definedName name="tt">1000</definedName>
    <definedName name="TTL_COS">#N/A</definedName>
    <definedName name="TTL_SALE">#N/A</definedName>
    <definedName name="TTL_UC">#N/A</definedName>
    <definedName name="TTLSALE">#N/A</definedName>
    <definedName name="ttt">#REF!</definedName>
    <definedName name="TUJA" localSheetId="2">#REF!</definedName>
    <definedName name="TUJA">#REF!</definedName>
    <definedName name="tw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ucf">#REF!</definedName>
    <definedName name="uhtr">#REF!</definedName>
    <definedName name="unit_cm">#REF!</definedName>
    <definedName name="Unit_Pipeline_Cost_Arterial">#REF!</definedName>
    <definedName name="UP">#REF!</definedName>
    <definedName name="UP_BS1">#REF!</definedName>
    <definedName name="UP_BS2">#REF!</definedName>
    <definedName name="UP_CUM">#REF!</definedName>
    <definedName name="UP_LIBOR">#REF!</definedName>
    <definedName name="UP_M">#REF!</definedName>
    <definedName name="UP_N">#REF!</definedName>
    <definedName name="UP_P">#REF!</definedName>
    <definedName name="UP_SP">#REF!</definedName>
    <definedName name="UP_V">#REF!</definedName>
    <definedName name="UP누계">#REF!</definedName>
    <definedName name="urt">#REF!</definedName>
    <definedName name="USD">#REF!</definedName>
    <definedName name="USD_rate">#REF!</definedName>
    <definedName name="user_cnt">#REF!</definedName>
    <definedName name="User_Contribution_Household">#REF!</definedName>
    <definedName name="VARAMT">#N/A</definedName>
    <definedName name="VAREOH">#N/A</definedName>
    <definedName name="vksrhks">[0]!vksrhks</definedName>
    <definedName name="vmdjs">#REF!</definedName>
    <definedName name="Vol">#REF!</definedName>
    <definedName name="vv">[0]!vv</definedName>
    <definedName name="vvv">[0]!vvv</definedName>
    <definedName name="vvvvvvvvvvvvvvvvvvvvvvvvvvvv">[0]!vvvvvvvvvvvvvvvvvvvvvvvvvvvv</definedName>
    <definedName name="W">#REF!</definedName>
    <definedName name="WA" hidden="1">{#N/A,#N/A,FALSE,"초도품";#N/A,#N/A,FALSE,"초도품 (2)";#N/A,#N/A,FALSE,"초도품 (3)";#N/A,#N/A,FALSE,"초도품 (4)";#N/A,#N/A,FALSE,"초도품 (5)";#N/A,#N/A,FALSE,"초도품 (6)"}</definedName>
    <definedName name="WACC">#REF!</definedName>
    <definedName name="WACC_h">#REF!</definedName>
    <definedName name="wacc1">#REF!</definedName>
    <definedName name="wc" localSheetId="2">#REF!</definedName>
    <definedName name="wc">#REF!</definedName>
    <definedName name="WCA" localSheetId="2">#REF!</definedName>
    <definedName name="WCA">#REF!</definedName>
    <definedName name="WCB" localSheetId="2">#REF!</definedName>
    <definedName name="WCB">#REF!</definedName>
    <definedName name="WE" hidden="1">{#N/A,#N/A,FALSE,"을지 (4)";#N/A,#N/A,FALSE,"을지 (5)";#N/A,#N/A,FALSE,"을지 (6)"}</definedName>
    <definedName name="wjd" localSheetId="2">BlankMacro1</definedName>
    <definedName name="wjd">BlankMacro1</definedName>
    <definedName name="won" localSheetId="2">#REF!</definedName>
    <definedName name="won">#REF!</definedName>
    <definedName name="WQ" hidden="1">{#N/A,#N/A,FALSE,"을지 (4)";#N/A,#N/A,FALSE,"을지 (5)";#N/A,#N/A,FALSE,"을지 (6)"}</definedName>
    <definedName name="wr" hidden="1">{#N/A,#N/A,FALSE,"Aging Summary";#N/A,#N/A,FALSE,"Ratio Analysis";#N/A,#N/A,FALSE,"Test 120 Day Accts";#N/A,#N/A,FALSE,"Tickmarks"}</definedName>
    <definedName name="wre">#REF!</definedName>
    <definedName name="wret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95년도결산보고서.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ging._.and._.Trend._.Analysis." hidden="1">{#N/A,#N/A,FALSE,"Aging Summary";#N/A,#N/A,FALSE,"Ratio Analysis";#N/A,#N/A,FALSE,"Test 120 Day Accts";#N/A,#N/A,FALSE,"Tickmarks"}</definedName>
    <definedName name="wrn.AU._.검사성적서." hidden="1">{#N/A,#N/A,FALSE,"을지 (4)";#N/A,#N/A,FALSE,"을지 (5)";#N/A,#N/A,FALSE,"을지 (6)"}</definedName>
    <definedName name="wrn.AU._.초도품._.보증서." hidden="1">{#N/A,#N/A,FALSE,"초도품";#N/A,#N/A,FALSE,"초도품 (2)";#N/A,#N/A,FALSE,"초도품 (3)";#N/A,#N/A,FALSE,"초도품 (4)";#N/A,#N/A,FALSE,"초도품 (5)";#N/A,#N/A,FALSE,"초도품 (6)"}</definedName>
    <definedName name="wrn.CIC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OSA._.FS._.국문." hidden="1">{#N/A,#N/A,FALSE,"BS";#N/A,#N/A,FALSE,"PL";#N/A,#N/A,FALSE,"처분";#N/A,#N/A,FALSE,"현금";#N/A,#N/A,FALSE,"매출";#N/A,#N/A,FALSE,"원가";#N/A,#N/A,FALSE,"경영"}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IFF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Lead._.Schedule.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nbc." hidden="1">{#N/A,#N/A,FALSE,"1월";#N/A,#N/A,FALSE,"2월";#N/A,#N/A,FALSE,"3월";#N/A,#N/A,FALSE,"4월";#N/A,#N/A,FALSE,"5월";#N/A,#N/A,FALSE,"7월";#N/A,#N/A,FALSE,"8월";#N/A,#N/A,FALSE,"10월"}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rintAll." hidden="1">{#N/A,#N/A,TRUE,"Summary";#N/A,#N/A,TRUE,"IS";#N/A,#N/A,TRUE,"Adj";#N/A,#N/A,TRUE,"BS";#N/A,#N/A,TRUE,"CF";#N/A,#N/A,TRUE,"Debt";#N/A,#N/A,TRUE,"IRR"}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간단한세무조정계산서.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wrn.결산공고." hidden="1">{#N/A,#N/A,FALSE,"BS";#N/A,#N/A,FALSE,"BS_2"}</definedName>
    <definedName name="wrn.결산보고서.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wrn.결산서." hidden="1">{#N/A,#N/A,TRUE,"최종합계잔액시산표";#N/A,#N/A,TRUE,"최종대차대조표";#N/A,#N/A,TRUE,"최종손익계산서";#N/A,#N/A,TRUE,"재무상태변동표";#N/A,#N/A,TRUE,"이익잉여금처분"}</definedName>
    <definedName name="wrn.보고서." hidden="1">{#N/A,#N/A,FALSE,"Sheet1";#N/A,#N/A,FALSE,"기평9607"}</definedName>
    <definedName name="wrn.비용예산처리지침서." hidden="1">{#N/A,#N/A,TRUE,"지침서";#N/A,#N/A,TRUE,"처리방법"}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손익보고.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wrn.신규dep._.full._.set." hidden="1">{#N/A,#N/A,FALSE,"신규dep";#N/A,#N/A,FALSE,"신규dep-금형상각후";#N/A,#N/A,FALSE,"신규dep-연구비상각후";#N/A,#N/A,FALSE,"신규dep-기계,공구상각후"}</definedName>
    <definedName name="wrn.씨엠정1.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wrn.씨엠정산.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wrn.재무제표." hidden="1">{#N/A,#N/A,FALSE,"BS";#N/A,#N/A,FALSE,"IS";#N/A,#N/A,FALSE,"결손금처리";#N/A,#N/A,FALSE,"cashflow"}</definedName>
    <definedName name="wrn.전부인쇄." hidden="1">{#N/A,#N/A,FALSE,"단축1";#N/A,#N/A,FALSE,"단축2";#N/A,#N/A,FALSE,"단축3";#N/A,#N/A,FALSE,"장축";#N/A,#N/A,FALSE,"4WD"}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한국은행._.보고서." hidden="1">{#N/A,#N/A,FALSE,"주요여수신";#N/A,#N/A,FALSE,"수신금리";#N/A,#N/A,FALSE,"대출금리";#N/A,#N/A,FALSE,"신규대출";#N/A,#N/A,FALSE,"총액대출"}</definedName>
    <definedName name="wrn.회의0104.XLS." hidden="1">{#N/A,#N/A,TRUE,"매출진척-1";#N/A,#N/A,TRUE,"매출진척-2";#N/A,#N/A,TRUE,"제품실적";#N/A,#N/A,TRUE,"RAC";#N/A,#N/A,TRUE,"PAC ";#N/A,#N/A,TRUE,"재고현황";#N/A,#N/A,TRUE,"공지사항"}</definedName>
    <definedName name="WW">#REF!</definedName>
    <definedName name="www">[0]!www</definedName>
    <definedName name="wwww">[0]!wwww</definedName>
    <definedName name="WWWWWPPPPPPP">[0]!WWWWWPPPPPPP</definedName>
    <definedName name="WZ" localSheetId="2">#REF!</definedName>
    <definedName name="WZ">#REF!</definedName>
    <definedName name="X" localSheetId="2">#REF!</definedName>
    <definedName name="X">#REF!</definedName>
    <definedName name="X44A1">#REF!</definedName>
    <definedName name="XDS" hidden="1">{#N/A,#N/A,FALSE,"을지 (4)";#N/A,#N/A,FALSE,"을지 (5)";#N/A,#N/A,FALSE,"을지 (6)"}</definedName>
    <definedName name="xm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XPrice">#REF!</definedName>
    <definedName name="XREF_COLUMN_1" hidden="1">#REF!</definedName>
    <definedName name="XREF_COLUMN_11" localSheetId="2" hidden="1">#REF!</definedName>
    <definedName name="XREF_COLUMN_11" hidden="1">#REF!</definedName>
    <definedName name="XREF_COLUMN_16" hidden="1">#REF!</definedName>
    <definedName name="XREF_COLUMN_18" hidden="1">#REF!</definedName>
    <definedName name="XREF_COLUMN_2" hidden="1">#REF!</definedName>
    <definedName name="XREF_COLUMN_24" hidden="1">#REF!</definedName>
    <definedName name="XREF_COLUMN_4" hidden="1">#REF!</definedName>
    <definedName name="XREF_COLUMN_5" hidden="1">#REF!</definedName>
    <definedName name="XREF_COLUMN_6" hidden="1">#REF!</definedName>
    <definedName name="XRefActiveRow" hidden="1">#REF!</definedName>
    <definedName name="XRefColumnsCount" hidden="1">1</definedName>
    <definedName name="XRefCopy1" hidden="1">#REF!</definedName>
    <definedName name="XRefCopy10Row" hidden="1">#REF!</definedName>
    <definedName name="XRefCopy11" hidden="1">#REF!</definedName>
    <definedName name="XRefCopy11Row" hidden="1">#REF!</definedName>
    <definedName name="XRefCopy12" hidden="1">#REF!</definedName>
    <definedName name="XRefCopy13Row" hidden="1">#REF!</definedName>
    <definedName name="XRefCopy14" hidden="1">#REF!</definedName>
    <definedName name="XRefCopy14Row" hidden="1">#REF!</definedName>
    <definedName name="XRefCopy16Row" hidden="1">#REF!</definedName>
    <definedName name="XRefCopy17Row" hidden="1">#REF!</definedName>
    <definedName name="XRefCopy18Row" hidden="1">#REF!</definedName>
    <definedName name="XRefCopy19" hidden="1">#REF!</definedName>
    <definedName name="XRefCopy19Row" hidden="1">#REF!</definedName>
    <definedName name="XRefCopy1Row" hidden="1">#REF!</definedName>
    <definedName name="XRefCopy20" hidden="1">#REF!</definedName>
    <definedName name="XRefCopy20Row" hidden="1">#REF!</definedName>
    <definedName name="XRefCopy21" hidden="1">#REF!</definedName>
    <definedName name="XRefCopy21Row" hidden="1">#REF!</definedName>
    <definedName name="XRefCopy22" hidden="1">#REF!</definedName>
    <definedName name="XRefCopy22Row" hidden="1">#REF!</definedName>
    <definedName name="XRefCopy23" hidden="1">#REF!</definedName>
    <definedName name="XRefCopy24" hidden="1">#REF!</definedName>
    <definedName name="XRefCopy24Row" hidden="1">#REF!</definedName>
    <definedName name="XRefCopy25" hidden="1">#REF!</definedName>
    <definedName name="XRefCopy26" hidden="1">#REF!</definedName>
    <definedName name="XRefCopy26Row" hidden="1">#REF!</definedName>
    <definedName name="XRefCopy27" hidden="1">#REF!</definedName>
    <definedName name="XRefCopy27Row" hidden="1">#REF!</definedName>
    <definedName name="XRefCopy28Row" hidden="1">#REF!</definedName>
    <definedName name="XRefCopy29" hidden="1">#REF!</definedName>
    <definedName name="XRefCopy29Row" hidden="1">#REF!</definedName>
    <definedName name="XRefCopy2Row" hidden="1">#REF!</definedName>
    <definedName name="XRefCopy3" hidden="1">#REF!</definedName>
    <definedName name="XRefCopy30Row" hidden="1">#REF!</definedName>
    <definedName name="XRefCopy31" hidden="1">#REF!</definedName>
    <definedName name="XRefCopy31Row" hidden="1">#REF!</definedName>
    <definedName name="XRefCopy32Row" hidden="1">#REF!</definedName>
    <definedName name="XRefCopy33" hidden="1">#REF!</definedName>
    <definedName name="XRefCopy33Row" hidden="1">#REF!</definedName>
    <definedName name="XRefCopy34Row" hidden="1">#REF!</definedName>
    <definedName name="XRefCopy35" hidden="1">#REF!</definedName>
    <definedName name="XRefCopy35Row" hidden="1">#REF!</definedName>
    <definedName name="XRefCopy36Row" hidden="1">#REF!</definedName>
    <definedName name="XRefCopy37" hidden="1">#REF!</definedName>
    <definedName name="XRefCopy37Row" hidden="1">#REF!</definedName>
    <definedName name="XRefCopy38Row" hidden="1">#REF!</definedName>
    <definedName name="XRefCopy39Row" hidden="1">#REF!</definedName>
    <definedName name="XRefCopy4" hidden="1">#REF!</definedName>
    <definedName name="XRefCopy40Row" hidden="1">#REF!</definedName>
    <definedName name="XRefCopy41Row" hidden="1">#REF!</definedName>
    <definedName name="XRefCopy42Row" hidden="1">#REF!</definedName>
    <definedName name="XRefCopy43Row" hidden="1">#REF!</definedName>
    <definedName name="XRefCopy44Row" hidden="1">#REF!</definedName>
    <definedName name="XRefCopy45Row" hidden="1">#REF!</definedName>
    <definedName name="XRefCopy46Row" hidden="1">#REF!</definedName>
    <definedName name="XRefCopy47Row" hidden="1">#REF!</definedName>
    <definedName name="XRefCopy48Row" hidden="1">#REF!</definedName>
    <definedName name="XRefCopy49Row" hidden="1">#REF!</definedName>
    <definedName name="XRefCopy5" hidden="1">#REF!</definedName>
    <definedName name="XRefCopy50Row" hidden="1">#REF!</definedName>
    <definedName name="XRefCopy51" hidden="1">#REF!</definedName>
    <definedName name="XRefCopy51Row" hidden="1">#REF!</definedName>
    <definedName name="XRefCopy52Row" hidden="1">#REF!</definedName>
    <definedName name="XRefCopy53Row" hidden="1">#REF!</definedName>
    <definedName name="XRefCopy54Row" hidden="1">#REF!</definedName>
    <definedName name="XRefCopy55Row" hidden="1">#REF!</definedName>
    <definedName name="XRefCopy56Row" hidden="1">#REF!</definedName>
    <definedName name="XRefCopy58Row" hidden="1">#REF!</definedName>
    <definedName name="XRefCopy59Row" hidden="1">#REF!</definedName>
    <definedName name="XRefCopy60Row" hidden="1">#REF!</definedName>
    <definedName name="XRefCopy61Row" hidden="1">#REF!</definedName>
    <definedName name="XRefCopy62Row" hidden="1">#REF!</definedName>
    <definedName name="XRefCopy63Row" hidden="1">#REF!</definedName>
    <definedName name="XRefCopy64Row" hidden="1">#REF!</definedName>
    <definedName name="XRefCopy65Row" hidden="1">#REF!</definedName>
    <definedName name="XRefCopy66Row" hidden="1">#REF!</definedName>
    <definedName name="XRefCopy67Row" hidden="1">#REF!</definedName>
    <definedName name="XRefCopy68Row" hidden="1">#REF!</definedName>
    <definedName name="XRefCopy69Row" hidden="1">#REF!</definedName>
    <definedName name="XRefCopy6Row" hidden="1">#REF!</definedName>
    <definedName name="XRefCopy7" hidden="1">#REF!</definedName>
    <definedName name="XRefCopy70Row" hidden="1">#REF!</definedName>
    <definedName name="XRefCopy71Row" hidden="1">#REF!</definedName>
    <definedName name="XRefCopy72Row" hidden="1">#REF!</definedName>
    <definedName name="XRefCopy73Row" hidden="1">#REF!</definedName>
    <definedName name="XRefCopy74Row" hidden="1">#REF!</definedName>
    <definedName name="XRefCopy75Row" hidden="1">#REF!</definedName>
    <definedName name="XRefCopy76Row" hidden="1">#REF!</definedName>
    <definedName name="XRefCopy77Row" hidden="1">#REF!</definedName>
    <definedName name="XRefCopy79Row" hidden="1">#REF!</definedName>
    <definedName name="XRefCopy7Row" hidden="1">#REF!</definedName>
    <definedName name="XRefCopy8" hidden="1">#REF!</definedName>
    <definedName name="XRefCopy80Row" hidden="1">#REF!</definedName>
    <definedName name="XRefCopy81Row" hidden="1">#REF!</definedName>
    <definedName name="XRefCopy82Row" hidden="1">#REF!</definedName>
    <definedName name="XRefCopy9Row" hidden="1">#REF!</definedName>
    <definedName name="XRefCopyRangeCount" hidden="1">1</definedName>
    <definedName name="XRefPaste1" hidden="1">#REF!</definedName>
    <definedName name="XRefPaste11" hidden="1">#REF!</definedName>
    <definedName name="XRefPaste11Row" hidden="1">#REF!</definedName>
    <definedName name="XRefPaste12Row" hidden="1">#REF!</definedName>
    <definedName name="XRefPaste13" hidden="1">#REF!</definedName>
    <definedName name="XRefPaste14" hidden="1">#REF!</definedName>
    <definedName name="XRefPaste14Row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Row" hidden="1">#REF!</definedName>
    <definedName name="XRefPaste18Row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#REF!</definedName>
    <definedName name="XRefPaste21" hidden="1">#REF!</definedName>
    <definedName name="XRefPaste21Row" hidden="1">#REF!</definedName>
    <definedName name="XRefPaste22" hidden="1">#REF!</definedName>
    <definedName name="XRefPaste23" hidden="1">#REF!</definedName>
    <definedName name="XRefPaste23Row" hidden="1">#REF!</definedName>
    <definedName name="XRefPaste24Row" hidden="1">#REF!</definedName>
    <definedName name="XRefPaste25" hidden="1">#REF!</definedName>
    <definedName name="XRefPaste25Row" hidden="1">#REF!</definedName>
    <definedName name="XRefPaste26Row" hidden="1">#REF!</definedName>
    <definedName name="XRefPaste27" hidden="1">#REF!</definedName>
    <definedName name="XRefPaste27Row" hidden="1">#REF!</definedName>
    <definedName name="XRefPaste28Row" hidden="1">#REF!</definedName>
    <definedName name="XRefPaste29" hidden="1">#REF!</definedName>
    <definedName name="XRefPaste29Row" hidden="1">#REF!</definedName>
    <definedName name="XRefPaste2Row" localSheetId="2" hidden="1">#REF!</definedName>
    <definedName name="XRefPaste2Row" hidden="1">#REF!</definedName>
    <definedName name="XRefPaste3" hidden="1">#REF!</definedName>
    <definedName name="XRefPaste30" hidden="1">#REF!</definedName>
    <definedName name="XRefPaste30Row" hidden="1">#REF!</definedName>
    <definedName name="XRefPaste31" hidden="1">#REF!</definedName>
    <definedName name="XRefPaste31Row" hidden="1">#REF!</definedName>
    <definedName name="XRefPaste32Row" hidden="1">#REF!</definedName>
    <definedName name="XRefPaste33" hidden="1">#REF!</definedName>
    <definedName name="XRefPaste33Row" hidden="1">#REF!</definedName>
    <definedName name="XRefPaste34Row" hidden="1">#REF!</definedName>
    <definedName name="XRefPaste35" hidden="1">#REF!</definedName>
    <definedName name="XRefPaste35Row" hidden="1">#REF!</definedName>
    <definedName name="XRefPaste36" hidden="1">#REF!</definedName>
    <definedName name="XRefPaste36Row" hidden="1">#REF!</definedName>
    <definedName name="XRefPaste37" hidden="1">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#REF!</definedName>
    <definedName name="XRefPaste4" hidden="1">#REF!</definedName>
    <definedName name="XRefPaste40" hidden="1">#REF!</definedName>
    <definedName name="XRefPaste40Row" hidden="1">#REF!</definedName>
    <definedName name="XRefPaste41" hidden="1">#REF!</definedName>
    <definedName name="XRefPaste41Row" hidden="1">#REF!</definedName>
    <definedName name="XRefPaste42" hidden="1">#REF!</definedName>
    <definedName name="XRefPaste42Row" hidden="1">#REF!</definedName>
    <definedName name="XRefPaste43" hidden="1">#REF!</definedName>
    <definedName name="XRefPaste43Row" hidden="1">#REF!</definedName>
    <definedName name="XRefPaste44" hidden="1">#REF!</definedName>
    <definedName name="XRefPaste44Row" hidden="1">#REF!</definedName>
    <definedName name="XRefPaste45" hidden="1">#REF!</definedName>
    <definedName name="XRefPaste45Row" hidden="1">#REF!</definedName>
    <definedName name="XRefPaste46" hidden="1">#REF!</definedName>
    <definedName name="XRefPaste46Row" hidden="1">#REF!</definedName>
    <definedName name="XRefPaste47" hidden="1">#REF!</definedName>
    <definedName name="XRefPaste47Row" hidden="1">#REF!</definedName>
    <definedName name="XRefPaste48Row" hidden="1">#REF!</definedName>
    <definedName name="XRefPaste49Row" hidden="1">#REF!</definedName>
    <definedName name="XRefPaste4Row" hidden="1">#REF!</definedName>
    <definedName name="XRefPaste5" hidden="1">#REF!</definedName>
    <definedName name="XRefPaste50Row" hidden="1">#REF!</definedName>
    <definedName name="XRefPaste51Row" hidden="1">#REF!</definedName>
    <definedName name="XRefPaste52Row" hidden="1">#REF!</definedName>
    <definedName name="XRefPaste53Row" hidden="1">#REF!</definedName>
    <definedName name="XRefPaste54" hidden="1">#REF!</definedName>
    <definedName name="XRefPaste54Row" hidden="1">#REF!</definedName>
    <definedName name="XRefPaste55Row" hidden="1">#REF!</definedName>
    <definedName name="XRefPaste56Row" hidden="1">#REF!</definedName>
    <definedName name="XRefPaste57Row" hidden="1">#REF!</definedName>
    <definedName name="XRefPaste58Row" hidden="1">#REF!</definedName>
    <definedName name="XRefPaste59Row" hidden="1">#REF!</definedName>
    <definedName name="XRefPaste5Row" hidden="1">#REF!</definedName>
    <definedName name="XRefPaste60Row" hidden="1">#REF!</definedName>
    <definedName name="XRefPaste61Row" hidden="1">#REF!</definedName>
    <definedName name="XRefPaste62" hidden="1">#REF!</definedName>
    <definedName name="XRefPaste62Row" hidden="1">#REF!</definedName>
    <definedName name="XRefPaste63Row" hidden="1">#REF!</definedName>
    <definedName name="XRefPaste64Row" hidden="1">#REF!</definedName>
    <definedName name="XRefPaste65Row" hidden="1">#REF!</definedName>
    <definedName name="XRefPaste66Row" hidden="1">#REF!</definedName>
    <definedName name="XRefPaste67Row" hidden="1">#REF!</definedName>
    <definedName name="XRefPaste68Row" hidden="1">#REF!</definedName>
    <definedName name="XRefPaste69Row" hidden="1">#REF!</definedName>
    <definedName name="XRefPaste7" hidden="1">#REF!</definedName>
    <definedName name="XRefPaste70Row" hidden="1">#REF!</definedName>
    <definedName name="XRefPaste71Row" hidden="1">#REF!</definedName>
    <definedName name="XRefPaste72Row" hidden="1">#REF!</definedName>
    <definedName name="XRefPaste73Row" hidden="1">#REF!</definedName>
    <definedName name="XRefPaste74Row" hidden="1">#REF!</definedName>
    <definedName name="XRefPaste75Row" hidden="1">#REF!</definedName>
    <definedName name="XRefPaste76Row" hidden="1">#REF!</definedName>
    <definedName name="XRefPaste77Row" hidden="1">#REF!</definedName>
    <definedName name="XRefPaste7Row" hidden="1">#REF!</definedName>
    <definedName name="XRefPaste8" hidden="1">#REF!</definedName>
    <definedName name="XRefPaste8Row" hidden="1">#REF!</definedName>
    <definedName name="XRefPaste9Row" hidden="1">#REF!</definedName>
    <definedName name="XRefPasteRangeCount" hidden="1">4</definedName>
    <definedName name="XS" hidden="1">{#N/A,#N/A,FALSE,"을지 (4)";#N/A,#N/A,FALSE,"을지 (5)";#N/A,#N/A,FALSE,"을지 (6)"}</definedName>
    <definedName name="xta92경전.서TBr23c13r23c36TBr13" localSheetId="2">#REF!</definedName>
    <definedName name="xta92경전.서TBr23c13r23c36TBr13">#REF!</definedName>
    <definedName name="xta경영계92.서TBr13c7r41c30TBr1" localSheetId="2">#REF!</definedName>
    <definedName name="xta경영계92.서TBr13c7r41c30TBr1">#REF!</definedName>
    <definedName name="XXX">#REF!</definedName>
    <definedName name="xxxxxxxxxxxxxxxx">[0]!xxxxxxxxxxxxxxxx</definedName>
    <definedName name="YEAREND">#REF!</definedName>
    <definedName name="YEN1">#REF!</definedName>
    <definedName name="YEN2">#REF!</definedName>
    <definedName name="YEN3">#REF!</definedName>
    <definedName name="YEN4">#REF!</definedName>
    <definedName name="Yield">#REF!</definedName>
    <definedName name="YMMA">#REF!</definedName>
    <definedName name="YT" localSheetId="2">#REF!</definedName>
    <definedName name="YT">#REF!</definedName>
    <definedName name="YTL5">#REF!</definedName>
    <definedName name="ytr">#REF!</definedName>
    <definedName name="ytty">[0]!ytty</definedName>
    <definedName name="yyy">[0]!yyy</definedName>
    <definedName name="Z" localSheetId="2">#REF!</definedName>
    <definedName name="Z">#REF!</definedName>
    <definedName name="zb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na" hidden="1">{#N/A,#N/A,FALSE,"Aging Summary";#N/A,#N/A,FALSE,"Ratio Analysis";#N/A,#N/A,FALSE,"Test 120 Day Accts";#N/A,#N/A,FALSE,"Tickmarks"}</definedName>
    <definedName name="zv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X" hidden="1">{#N/A,#N/A,FALSE,"초도품";#N/A,#N/A,FALSE,"초도품 (2)";#N/A,#N/A,FALSE,"초도품 (3)";#N/A,#N/A,FALSE,"초도품 (4)";#N/A,#N/A,FALSE,"초도품 (5)";#N/A,#N/A,FALSE,"초도품 (6)"}</definedName>
    <definedName name="zxcv">[0]!zxcv</definedName>
    <definedName name="zxcvbnmlkjhgfd">[0]!zxcvbnmlkjhgfd</definedName>
    <definedName name="zzz">[0]!zzz</definedName>
    <definedName name="zzzz">[0]!zzzz</definedName>
    <definedName name="zzzzv" hidden="1">{#N/A,#N/A,FALSE,"Aging Summary";#N/A,#N/A,FALSE,"Ratio Analysis";#N/A,#N/A,FALSE,"Test 120 Day Accts";#N/A,#N/A,FALSE,"Tickmarks"}</definedName>
    <definedName name="zzzzzzzzzzzzzzz">[0]!zzzzzzzzzzzzzzz</definedName>
    <definedName name="Ε_샥dⅨ">#REF!</definedName>
    <definedName name="ппп" hidden="1">#REF!</definedName>
    <definedName name="ぱｇ" localSheetId="2">#REF!</definedName>
    <definedName name="ぱｇ">#REF!</definedName>
    <definedName name="ﾊﾞｯﾁｻｲｽﾞ">#REF!</definedName>
    <definedName name="ㄱ">[0]!ㄱ</definedName>
    <definedName name="ㄱㄱ">[0]!ㄱㄱ</definedName>
    <definedName name="ㄱ노">[0]!ㄱ노</definedName>
    <definedName name="ㄱ녹ㄴ소">[0]!ㄱ녹ㄴ소</definedName>
    <definedName name="ㄱㄷㄷ">[0]!ㄱㄷㄷ</definedName>
    <definedName name="ㄱㄷㅅㄱ">[0]!ㄱㄷㅅㄱ</definedName>
    <definedName name="ㄱ리" localSheetId="2">BlankMacro1</definedName>
    <definedName name="ㄱ리">BlankMacro1</definedName>
    <definedName name="ㄱ소ㅠ">[0]!ㄱ소ㅠ</definedName>
    <definedName name="ㄱ솏">[0]!ㄱ솏</definedName>
    <definedName name="ㄱ슈곡ㄴ">[0]!ㄱ슈곡ㄴ</definedName>
    <definedName name="ㄱㅇ" hidden="1">{#N/A,#N/A,FALSE,"단축1";#N/A,#N/A,FALSE,"단축2";#N/A,#N/A,FALSE,"단축3";#N/A,#N/A,FALSE,"장축";#N/A,#N/A,FALSE,"4WD"}</definedName>
    <definedName name="가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계평가손">#REF!</definedName>
    <definedName name="가계평가익">#REF!</definedName>
    <definedName name="가나다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설">#REF!</definedName>
    <definedName name="가설재총괄">#N/A</definedName>
    <definedName name="가스">#REF!</definedName>
    <definedName name="가아ㅓ라어" hidden="1">{#N/A,#N/A,FALSE,"초도품";#N/A,#N/A,FALSE,"초도품 (2)";#N/A,#N/A,FALSE,"초도품 (3)";#N/A,#N/A,FALSE,"초도품 (4)";#N/A,#N/A,FALSE,"초도품 (5)";#N/A,#N/A,FALSE,"초도품 (6)"}</definedName>
    <definedName name="가중보증">#REF!</definedName>
    <definedName name="가중평균자본비용" localSheetId="2">#REF!</definedName>
    <definedName name="가중평균자본비용">#REF!</definedName>
    <definedName name="가지급금" localSheetId="2">#REF!</definedName>
    <definedName name="가지급금">#REF!</definedName>
    <definedName name="간접비">#REF!</definedName>
    <definedName name="감가">#REF!</definedName>
    <definedName name="감가1">#REF!</definedName>
    <definedName name="감가2">#REF!</definedName>
    <definedName name="감가3">#REF!</definedName>
    <definedName name="감가상">#REF!</definedName>
    <definedName name="감가상각">#REF!</definedName>
    <definedName name="減価償却">#REF!</definedName>
    <definedName name="감가상각비">#REF!</definedName>
    <definedName name="강수희" localSheetId="2">#REF!</definedName>
    <definedName name="강수희">#REF!</definedName>
    <definedName name="강수희1">#REF!</definedName>
    <definedName name="강수희2">#REF!</definedName>
    <definedName name="강수희3">#REF!</definedName>
    <definedName name="강수희4">#REF!</definedName>
    <definedName name="개" hidden="1">{#N/A,#N/A,FALSE,"주요여수신";#N/A,#N/A,FALSE,"수신금리";#N/A,#N/A,FALSE,"대출금리";#N/A,#N/A,FALSE,"신규대출";#N/A,#N/A,FALSE,"총액대출"}</definedName>
    <definedName name="개발비">#REF!</definedName>
    <definedName name="개발비상각">#REF!</definedName>
    <definedName name="개발평가손">#REF!</definedName>
    <definedName name="개발평가익">#REF!</definedName>
    <definedName name="개인">#REF!</definedName>
    <definedName name="건물">#REF!</definedName>
    <definedName name="건설기간중_이자율_타인">#REF!</definedName>
    <definedName name="검증">#REF!</definedName>
    <definedName name="見出し">#REF!</definedName>
    <definedName name="결산비교" localSheetId="2">#REF!</definedName>
    <definedName name="결산비교">#REF!</definedName>
    <definedName name="결산월">#REF!</definedName>
    <definedName name="결손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손금" localSheetId="2">#REF!</definedName>
    <definedName name="결손금">#REF!</definedName>
    <definedName name="결손등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ㅈ제ㅔㅔ" hidden="1">{#N/A,#N/A,FALSE,"주요여수신";#N/A,#N/A,FALSE,"수신금리";#N/A,#N/A,FALSE,"대출금리";#N/A,#N/A,FALSE,"신규대출";#N/A,#N/A,FALSE,"총액대출"}</definedName>
    <definedName name="결ㅈ제ㅔㅔㅔ" hidden="1">{#N/A,#N/A,FALSE,"주요여수신";#N/A,#N/A,FALSE,"수신금리";#N/A,#N/A,FALSE,"대출금리";#N/A,#N/A,FALSE,"신규대출";#N/A,#N/A,FALSE,"총액대출"}</definedName>
    <definedName name="결재요약">[0]!결재요약</definedName>
    <definedName name="결제2" hidden="1">{#N/A,#N/A,FALSE,"주요여수신";#N/A,#N/A,FALSE,"수신금리";#N/A,#N/A,FALSE,"대출금리";#N/A,#N/A,FALSE,"신규대출";#N/A,#N/A,FALSE,"총액대출"}</definedName>
    <definedName name="결제3" hidden="1">{#N/A,#N/A,FALSE,"주요여수신";#N/A,#N/A,FALSE,"수신금리";#N/A,#N/A,FALSE,"대출금리";#N/A,#N/A,FALSE,"신규대출";#N/A,#N/A,FALSE,"총액대출"}</definedName>
    <definedName name="경경경">#REF!</definedName>
    <definedName name="경남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경남은행">#REF!</definedName>
    <definedName name="경남지분">[0]!경남지분</definedName>
    <definedName name="경남지분법">[0]!경남지분법</definedName>
    <definedName name="경리일보_지출예정_List">#REF!</definedName>
    <definedName name="경상연구개발비">#REF!</definedName>
    <definedName name="계1">#REF!</definedName>
    <definedName name="계10">#REF!</definedName>
    <definedName name="계11">#REF!</definedName>
    <definedName name="계12">#REF!</definedName>
    <definedName name="계2">#REF!</definedName>
    <definedName name="계3">#REF!</definedName>
    <definedName name="계4">#REF!</definedName>
    <definedName name="계5">#REF!</definedName>
    <definedName name="계6">#REF!</definedName>
    <definedName name="계7">#REF!</definedName>
    <definedName name="계8">#REF!</definedName>
    <definedName name="계9">#REF!</definedName>
    <definedName name="계열명">#REF!</definedName>
    <definedName name="계정" localSheetId="2">#REF!</definedName>
    <definedName name="계정">#REF!</definedName>
    <definedName name="계정과목">#REF!</definedName>
    <definedName name="계정분류">#REF!</definedName>
    <definedName name="고">#REF!</definedName>
    <definedName name="고용">#REF!</definedName>
    <definedName name="고정부채" localSheetId="2">#REF!</definedName>
    <definedName name="고정부채">#REF!</definedName>
    <definedName name="고처분">#REF!</definedName>
    <definedName name="곣논">[0]!곣논</definedName>
    <definedName name="곣놈ㄴㅋ">[0]!곣놈ㄴㅋ</definedName>
    <definedName name="곤ㄱㄴ속ㄴ">[0]!곤ㄱㄴ속ㄴ</definedName>
    <definedName name="공고">#REF!</definedName>
    <definedName name="공구와비품">#REF!</definedName>
    <definedName name="공구와비품1">#REF!</definedName>
    <definedName name="공기구비품">#REF!</definedName>
    <definedName name="공기구비품그룹">#REF!</definedName>
    <definedName name="공비" localSheetId="2">#REF!</definedName>
    <definedName name="공비">#REF!</definedName>
    <definedName name="공비1" localSheetId="2">#REF!</definedName>
    <definedName name="공비1">#REF!</definedName>
    <definedName name="공사선수금">#REF!</definedName>
    <definedName name="공사수입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공사합계">#REF!</definedName>
    <definedName name="공장">#REF!</definedName>
    <definedName name="공채">#REF!</definedName>
    <definedName name="공충">[0]!공충</definedName>
    <definedName name="곻ㅇ바\">#REF!</definedName>
    <definedName name="관계회사출자금">#REF!</definedName>
    <definedName name="관리비증가율">#REF!</definedName>
    <definedName name="관세">#REF!</definedName>
    <definedName name="광">#REF!</definedName>
    <definedName name="광고선전비">#REF!</definedName>
    <definedName name="교너더ㅛ">[0]!교너더ㅛ</definedName>
    <definedName name="교육훈련비">#REF!</definedName>
    <definedName name="교ㅓㄳ넌">[0]!교ㅓㄳ넌</definedName>
    <definedName name="교ㅓ허">[0]!교ㅓ허</definedName>
    <definedName name="구">[0]!구</definedName>
    <definedName name="구매단가" localSheetId="2">#REF!</definedName>
    <definedName name="구매단가">#REF!</definedName>
    <definedName name="구먀">#REF!</definedName>
    <definedName name="구분">#REF!</definedName>
    <definedName name="구분코드">#REF!</definedName>
    <definedName name="구상채권">#REF!</definedName>
    <definedName name="구성은" localSheetId="2">#REF!</definedName>
    <definedName name="구성은">#REF!</definedName>
    <definedName name="구성은1">#REF!</definedName>
    <definedName name="구성은2">#REF!</definedName>
    <definedName name="구성은3">#REF!</definedName>
    <definedName name="구성은4">#REF!</definedName>
    <definedName name="구축물" localSheetId="2">#REF!</definedName>
    <definedName name="구축물">#REF!</definedName>
    <definedName name="구축물감가상각충당금" localSheetId="2">#REF!</definedName>
    <definedName name="구축물감가상각충당금">#REF!</definedName>
    <definedName name="국_내_매_출">#REF!</definedName>
    <definedName name="국가별" localSheetId="2">#REF!</definedName>
    <definedName name="국가별">#REF!</definedName>
    <definedName name="국내수익">#REF!</definedName>
    <definedName name="국내후대손">#REF!</definedName>
    <definedName name="국민연금전환금">#REF!</definedName>
    <definedName name="국민카드1차" hidden="1">{#N/A,#N/A,FALSE,"주요여수신";#N/A,#N/A,FALSE,"수신금리";#N/A,#N/A,FALSE,"대출금리";#N/A,#N/A,FALSE,"신규대출";#N/A,#N/A,FALSE,"총액대출"}</definedName>
    <definedName name="국제거래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국채">#REF!</definedName>
    <definedName name="군">#REF!</definedName>
    <definedName name="군매출">#REF!</definedName>
    <definedName name="군이자">#REF!</definedName>
    <definedName name="군인원">#REF!</definedName>
    <definedName name="군포감가">#REF!</definedName>
    <definedName name="군포매출">#REF!</definedName>
    <definedName name="군포배부">#REF!</definedName>
    <definedName name="군포부품이자" localSheetId="2">#REF!</definedName>
    <definedName name="군포부품이자">#REF!</definedName>
    <definedName name="군포인원">#REF!</definedName>
    <definedName name="권태우" localSheetId="2">#REF!</definedName>
    <definedName name="권태우">#REF!</definedName>
    <definedName name="권태우1">#REF!</definedName>
    <definedName name="권태우2">#REF!</definedName>
    <definedName name="권태우3">#REF!</definedName>
    <definedName name="권태우4">#REF!</definedName>
    <definedName name="권태우5">#REF!</definedName>
    <definedName name="권혁호">#REF!</definedName>
    <definedName name="그룹2">#REF!</definedName>
    <definedName name="근로자평가손">#REF!</definedName>
    <definedName name="근로자평가익">#REF!</definedName>
    <definedName name="근퇴평가손">#REF!</definedName>
    <definedName name="근퇴평가익">#REF!</definedName>
    <definedName name="금액">#REF!</definedName>
    <definedName name="금형">#REF!</definedName>
    <definedName name="금형감가상각충당금">#REF!</definedName>
    <definedName name="급료와임금">#REF!</definedName>
    <definedName name="급호">#REF!</definedName>
    <definedName name="기97">#REF!</definedName>
    <definedName name="기계장치1">#REF!</definedName>
    <definedName name="기구감가">#REF!</definedName>
    <definedName name="기구비품">#REF!</definedName>
    <definedName name="기말고정부채">#REF!</definedName>
    <definedName name="기말당좌자산">#REF!</definedName>
    <definedName name="기말매출채권">#REF!</definedName>
    <definedName name="기말부채총계">#REF!</definedName>
    <definedName name="기말유동부채">#REF!</definedName>
    <definedName name="기말유동자산">#REF!</definedName>
    <definedName name="기말자기자본">#REF!</definedName>
    <definedName name="기말자산총계">#REF!</definedName>
    <definedName name="기말재고자산">#REF!</definedName>
    <definedName name="기말재공품재고액" localSheetId="2">#REF!</definedName>
    <definedName name="기말재공품재고액">#REF!</definedName>
    <definedName name="기본">#REF!</definedName>
    <definedName name="기본급">#REF!</definedName>
    <definedName name="기부금">#REF!</definedName>
    <definedName name="기술개발준비금">#REF!</definedName>
    <definedName name="기안">#REF!</definedName>
    <definedName name="기안일자">#REF!</definedName>
    <definedName name="기안평택">#REF!</definedName>
    <definedName name="기업개선_등">#REF!</definedName>
    <definedName name="기업개선_현할차">#REF!</definedName>
    <definedName name="기업자유_5103">#REF!</definedName>
    <definedName name="기업투자" localSheetId="2">#REF!</definedName>
    <definedName name="기업투자">#REF!</definedName>
    <definedName name="기업평가손">#REF!</definedName>
    <definedName name="기업평가익">#REF!</definedName>
    <definedName name="기업합리화적립금">#REF!</definedName>
    <definedName name="기준">#REF!</definedName>
    <definedName name="기준시점">#REF!</definedName>
    <definedName name="기준일1">#REF!</definedName>
    <definedName name="기준일96">#REF!</definedName>
    <definedName name="기준점">#REF!</definedName>
    <definedName name="기초">#REF!</definedName>
    <definedName name="기초매출채권">#REF!</definedName>
    <definedName name="기초자기자본">#REF!</definedName>
    <definedName name="기초자산총계">#REF!</definedName>
    <definedName name="기초재고자산">#REF!</definedName>
    <definedName name="기초재료재고액" localSheetId="2">#REF!</definedName>
    <definedName name="기초재료재고액">#REF!</definedName>
    <definedName name="기타" localSheetId="2">#REF!</definedName>
    <definedName name="기타">#REF!</definedName>
    <definedName name="기타_현할차">#REF!</definedName>
    <definedName name="기타금융">[0]!기타금융</definedName>
    <definedName name="기타단기">[0]!기타단기</definedName>
    <definedName name="기타매출" localSheetId="2">#REF!</definedName>
    <definedName name="기타매출">#REF!</definedName>
    <definedName name="기타선수금">#REF!</definedName>
    <definedName name="기타유동자산" localSheetId="2">#REF!</definedName>
    <definedName name="기타유동자산">#REF!</definedName>
    <definedName name="기타자산" localSheetId="2">#REF!</definedName>
    <definedName name="기타자산">#REF!</definedName>
    <definedName name="기획채권">#REF!</definedName>
    <definedName name="길남현" localSheetId="2">#REF!</definedName>
    <definedName name="길남현">#REF!</definedName>
    <definedName name="길남현1">#REF!</definedName>
    <definedName name="길남현2">#REF!</definedName>
    <definedName name="길남현3">#REF!</definedName>
    <definedName name="길남현4">#REF!</definedName>
    <definedName name="길남현5">#REF!</definedName>
    <definedName name="김" hidden="1">{#N/A,#N/A,FALSE,"BS";#N/A,#N/A,FALSE,"PL";#N/A,#N/A,FALSE,"처분";#N/A,#N/A,FALSE,"현금";#N/A,#N/A,FALSE,"매출";#N/A,#N/A,FALSE,"원가";#N/A,#N/A,FALSE,"경영"}</definedName>
    <definedName name="김대현" localSheetId="2">#REF!</definedName>
    <definedName name="김대현">#REF!</definedName>
    <definedName name="김대현1">#REF!</definedName>
    <definedName name="김대현2">#REF!</definedName>
    <definedName name="김대현3">#REF!</definedName>
    <definedName name="김대현4">#REF!</definedName>
    <definedName name="김대현5">#REF!</definedName>
    <definedName name="金利">#REF!</definedName>
    <definedName name="김명희" localSheetId="2">#REF!</definedName>
    <definedName name="김명희">#REF!</definedName>
    <definedName name="김명희1">#REF!</definedName>
    <definedName name="김명희2">#REF!</definedName>
    <definedName name="김명희3">#REF!</definedName>
    <definedName name="김명희4">#REF!</definedName>
    <definedName name="김명희5">#REF!</definedName>
    <definedName name="김선영" localSheetId="2">#REF!</definedName>
    <definedName name="김선영">#REF!</definedName>
    <definedName name="김선영1">#REF!</definedName>
    <definedName name="김선영2">#REF!</definedName>
    <definedName name="김선영3">#REF!</definedName>
    <definedName name="김선영4">#REF!</definedName>
    <definedName name="김선영5">#REF!</definedName>
    <definedName name="김심선">[0]!김심선</definedName>
    <definedName name="김원대" localSheetId="2">#REF!</definedName>
    <definedName name="김원대">#REF!</definedName>
    <definedName name="김원대1">#REF!</definedName>
    <definedName name="김원대2">#REF!</definedName>
    <definedName name="김원대3">#REF!</definedName>
    <definedName name="김원대4">#REF!</definedName>
    <definedName name="김원대5">#REF!</definedName>
    <definedName name="김정용" localSheetId="2">#REF!</definedName>
    <definedName name="김정용">#REF!</definedName>
    <definedName name="김정용1">#REF!</definedName>
    <definedName name="김정용2">#REF!</definedName>
    <definedName name="김정용3">#REF!</definedName>
    <definedName name="김정용4">#REF!</definedName>
    <definedName name="김종범">#REF!</definedName>
    <definedName name="김진용" localSheetId="2">#REF!</definedName>
    <definedName name="김진용">#REF!</definedName>
    <definedName name="김진용1">#REF!</definedName>
    <definedName name="김진용2">#REF!</definedName>
    <definedName name="김진용3">#REF!</definedName>
    <definedName name="김진용4">#REF!</definedName>
    <definedName name="김태완" localSheetId="2">#REF!</definedName>
    <definedName name="김태완">#REF!</definedName>
    <definedName name="김태완1">#REF!</definedName>
    <definedName name="김태완2">#REF!</definedName>
    <definedName name="김태완3">#REF!</definedName>
    <definedName name="김태완4">#REF!</definedName>
    <definedName name="김혁" localSheetId="2">#REF!</definedName>
    <definedName name="김혁">#REF!</definedName>
    <definedName name="김혁1">#REF!</definedName>
    <definedName name="김혁2">#REF!</definedName>
    <definedName name="김혁3">#REF!</definedName>
    <definedName name="김혁4">#REF!</definedName>
    <definedName name="ㄳㄱㄴ">[0]!ㄳㄱㄴ</definedName>
    <definedName name="ㄳㄱㄷ">[0]!ㄳㄱㄷ</definedName>
    <definedName name="ㄳㄳㅅㄷㅅ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ㄴ">[0]!ㄴ</definedName>
    <definedName name="ㄴㄱ속ㄴ">[0]!ㄴㄱ속ㄴ</definedName>
    <definedName name="ㄴ거ㅜ">[0]!ㄴ거ㅜ</definedName>
    <definedName name="ㄴ곡노">[0]!ㄴ곡노</definedName>
    <definedName name="ㄴ곤ㄱㅁ">[0]!ㄴ곤ㄱㅁ</definedName>
    <definedName name="ㄴ곧ㄴ">[0]!ㄴ곧ㄴ</definedName>
    <definedName name="ㄴ곳ㄱ노">[0]!ㄴ곳ㄱ노</definedName>
    <definedName name="ㄴ굔ㄱ">[0]!ㄴ굔ㄱ</definedName>
    <definedName name="ㄴㄴ" hidden="1">{#N/A,#N/A,FALSE,"Sheet1";#N/A,#N/A,FALSE,"기평9607"}</definedName>
    <definedName name="ㄴㄴㄴ">[0]!ㄴㄴㄴ</definedName>
    <definedName name="ㄴㅁ" hidden="1">{#N/A,#N/A,FALSE,"주요여수신";#N/A,#N/A,FALSE,"수신금리";#N/A,#N/A,FALSE,"대출금리";#N/A,#N/A,FALSE,"신규대출";#N/A,#N/A,FALSE,"총액대출"}</definedName>
    <definedName name="ㄴㅁㄴ">[0]!ㄴㅁㄴ</definedName>
    <definedName name="ㄴㅁㅇㄴ">[0]!ㄴㅁㅇㄴ</definedName>
    <definedName name="ㄴㅇㅁ" hidden="1">{#N/A,#N/A,FALSE,"주요여수신";#N/A,#N/A,FALSE,"수신금리";#N/A,#N/A,FALSE,"대출금리";#N/A,#N/A,FALSE,"신규대출";#N/A,#N/A,FALSE,"총액대출"}</definedName>
    <definedName name="ㄴㅇㅇㄴㄹ" hidden="1">{#N/A,#N/A,FALSE,"BS";#N/A,#N/A,FALSE,"PL";#N/A,#N/A,FALSE,"처분";#N/A,#N/A,FALSE,"현금";#N/A,#N/A,FALSE,"매출";#N/A,#N/A,FALSE,"원가";#N/A,#N/A,FALSE,"경영"}</definedName>
    <definedName name="ㄴㅇ텃">[0]!ㄴㅇ텃</definedName>
    <definedName name="나">#REF!</definedName>
    <definedName name="나ㅏㅏㅏ">[0]!나ㅏㅏㅏ</definedName>
    <definedName name="나ㅏㅏㅏㅏ">[0]!나ㅏㅏㅏㅏ</definedName>
    <definedName name="날짜" localSheetId="2">#REF!</definedName>
    <definedName name="날짜">#REF!</definedName>
    <definedName name="내부거래" hidden="1">{#N/A,#N/A,FALSE,"주요여수신";#N/A,#N/A,FALSE,"수신금리";#N/A,#N/A,FALSE,"대출금리";#N/A,#N/A,FALSE,"신규대출";#N/A,#N/A,FALSE,"총액대출"}</definedName>
    <definedName name="내부거래_" hidden="1">{#N/A,#N/A,FALSE,"주요여수신";#N/A,#N/A,FALSE,"수신금리";#N/A,#N/A,FALSE,"대출금리";#N/A,#N/A,FALSE,"신규대출";#N/A,#N/A,FALSE,"총액대출"}</definedName>
    <definedName name="내부거래명세" hidden="1">{#N/A,#N/A,FALSE,"주요여수신";#N/A,#N/A,FALSE,"수신금리";#N/A,#N/A,FALSE,"대출금리";#N/A,#N/A,FALSE,"신규대출";#N/A,#N/A,FALSE,"총액대출"}</definedName>
    <definedName name="너ㅛㄴㄳ">[0]!너ㅛㄴㄳ</definedName>
    <definedName name="년간상여지급율96">#REF!</definedName>
    <definedName name="노고">[0]!노고</definedName>
    <definedName name="노무비">#REF!</definedName>
    <definedName name="논ㄱ">[0]!논ㄱ</definedName>
    <definedName name="놈">[0]!놈</definedName>
    <definedName name="뇨고노">[0]!뇨고노</definedName>
    <definedName name="뇨ㅓㄱㄴ요">[0]!뇨ㅓㄱㄴ요</definedName>
    <definedName name="누계손익">#REF!</definedName>
    <definedName name="누계판매직접비">#REF!</definedName>
    <definedName name="니" hidden="1">{#N/A,#N/A,FALSE,"주요여수신";#N/A,#N/A,FALSE,"수신금리";#N/A,#N/A,FALSE,"대출금리";#N/A,#N/A,FALSE,"신규대출";#N/A,#N/A,FALSE,"총액대출"}</definedName>
    <definedName name="ㄷ">#REF!</definedName>
    <definedName name="ㄷ119">#REF!</definedName>
    <definedName name="ㄷ4499">#REF!</definedName>
    <definedName name="ㄷㄱㅂㅈ">[0]!ㄷㄱㅂㅈ</definedName>
    <definedName name="ㄷㄳㅇㅀㅊ">[0]!ㄷㄳㅇㅀㅊ</definedName>
    <definedName name="ㄷㄷ" hidden="1">{#N/A,#N/A,FALSE,"BS";#N/A,#N/A,FALSE,"PL";#N/A,#N/A,FALSE,"처분";#N/A,#N/A,FALSE,"현금";#N/A,#N/A,FALSE,"매출";#N/A,#N/A,FALSE,"원가";#N/A,#N/A,FALSE,"경영"}</definedName>
    <definedName name="ㄷㄷㄷ">[0]!ㄷㄷㄷ</definedName>
    <definedName name="ㄷㅂ">[0]!ㄷㅂ</definedName>
    <definedName name="ㄷㅂㄷ">[0]!ㄷㅂㄷ</definedName>
    <definedName name="ㄷㅈㄷㄱ">[0]!ㄷㅈㄷㄱ</definedName>
    <definedName name="ㄷ흇ㅇㄹㅊ">[0]!ㄷ흇ㅇㄹㅊ</definedName>
    <definedName name="다">#REF!</definedName>
    <definedName name="단기금융상품" localSheetId="2">#REF!</definedName>
    <definedName name="단기금융상품">#REF!</definedName>
    <definedName name="단기대여금">#REF!</definedName>
    <definedName name="단기차입금">#REF!</definedName>
    <definedName name="단김승호">#REF!</definedName>
    <definedName name="単月">#REF!</definedName>
    <definedName name="단위">#REF!</definedName>
    <definedName name="단위_백만원" localSheetId="2">#REF!</definedName>
    <definedName name="단위_백만원">#REF!</definedName>
    <definedName name="단충">#REF!</definedName>
    <definedName name="단퇴충당금전입액">#REF!</definedName>
    <definedName name="담배" localSheetId="2">#REF!</definedName>
    <definedName name="담배">#REF!</definedName>
    <definedName name="담배_to">#REF!</definedName>
    <definedName name="담배_yes">#REF!</definedName>
    <definedName name="담보유무">#REF!</definedName>
    <definedName name="담보차주">#REF!</definedName>
    <definedName name="담보차주번호">#REF!</definedName>
    <definedName name="당기경상이익">#REF!</definedName>
    <definedName name="당기당기순이익">#REF!</definedName>
    <definedName name="당기매출채권" localSheetId="2">#REF!</definedName>
    <definedName name="당기매출채권">#REF!</definedName>
    <definedName name="당기순매출액">#REF!</definedName>
    <definedName name="당기순손실" localSheetId="2">#REF!</definedName>
    <definedName name="당기순손실">#REF!</definedName>
    <definedName name="당기순손익">#REF!</definedName>
    <definedName name="당기유동자산" localSheetId="2">#REF!</definedName>
    <definedName name="당기유동자산">#REF!</definedName>
    <definedName name="당기입고">#REF!</definedName>
    <definedName name="당기입고2">#REF!</definedName>
    <definedName name="당반기말채권잔액">#REF!</definedName>
    <definedName name="당월KOSPI종가">#REF!</definedName>
    <definedName name="당월RP위험">#REF!</definedName>
    <definedName name="당월RP잔고">#REF!</definedName>
    <definedName name="당월결제위험">#REF!</definedName>
    <definedName name="당월결제잔고">#REF!</definedName>
    <definedName name="당월기타보증위험">#REF!</definedName>
    <definedName name="당월기타보증잔고">#REF!</definedName>
    <definedName name="당월기타위험">#REF!</definedName>
    <definedName name="당월기타잔고">#REF!</definedName>
    <definedName name="당월대고객위험">#REF!</definedName>
    <definedName name="당월대고객잔고">#REF!</definedName>
    <definedName name="당월대차위험">#REF!</definedName>
    <definedName name="당월대차잔고">#REF!</definedName>
    <definedName name="당월분지우개">#REF!,#REF!,#REF!,#REF!,#REF!,#REF!,#REF!,#REF!,#REF!,#REF!,#REF!,#REF!,#REF!,#REF!,#REF!,#REF!,#REF!,#REF!,#REF!</definedName>
    <definedName name="당월손익">#REF!</definedName>
    <definedName name="당월실행전체">#REF!</definedName>
    <definedName name="당월옵션롱">#REF!</definedName>
    <definedName name="당월옵션숏">#REF!</definedName>
    <definedName name="당월옵션위험">#REF!</definedName>
    <definedName name="당월지급보증금액">#REF!</definedName>
    <definedName name="당월지급보증위험">#REF!</definedName>
    <definedName name="당월판매직접비">#REF!</definedName>
    <definedName name="당일">#REF!</definedName>
    <definedName name="당일손익">#REF!</definedName>
    <definedName name="당좌예금_5102">#REF!</definedName>
    <definedName name="당좌자산">#REF!</definedName>
    <definedName name="대급금1">#REF!</definedName>
    <definedName name="대급금2">#REF!</definedName>
    <definedName name="대급금3">#REF!</definedName>
    <definedName name="대급금충당금1">#REF!</definedName>
    <definedName name="대급금충당금2">#REF!</definedName>
    <definedName name="대급금충당금3">#REF!</definedName>
    <definedName name="대미환율" localSheetId="2">#REF!</definedName>
    <definedName name="대미환율">#REF!</definedName>
    <definedName name="대변입금">#REF!</definedName>
    <definedName name="대변출금">#REF!</definedName>
    <definedName name="대손">#REF!</definedName>
    <definedName name="대손기적립">#REF!</definedName>
    <definedName name="대차_신탁">#REF!</definedName>
    <definedName name="대차96041" localSheetId="2">#REF!</definedName>
    <definedName name="대차96041">#REF!</definedName>
    <definedName name="대차대조표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대차차이">#REF!</definedName>
    <definedName name="대체거래">#REF!</definedName>
    <definedName name="대출잔액">#REF!</definedName>
    <definedName name="대환론1">#REF!</definedName>
    <definedName name="대환론2">#REF!</definedName>
    <definedName name="대환론3">#REF!</definedName>
    <definedName name="대환론충당금1">#REF!</definedName>
    <definedName name="대환론충당금2">#REF!</definedName>
    <definedName name="대환론충당금3">#REF!</definedName>
    <definedName name="도급금액">#REF!</definedName>
    <definedName name="도서인쇄비">#REF!</definedName>
    <definedName name="동남노후평가손">#REF!</definedName>
    <definedName name="동남노후평가익">#REF!</definedName>
    <definedName name="동남연금평가손">#REF!</definedName>
    <definedName name="동남연금평가익">#REF!</definedName>
    <definedName name="동방" hidden="1">{#N/A,#N/A,FALSE,"BS";#N/A,#N/A,FALSE,"PL";#N/A,#N/A,FALSE,"처분";#N/A,#N/A,FALSE,"현금";#N/A,#N/A,FALSE,"매출";#N/A,#N/A,FALSE,"원가";#N/A,#N/A,FALSE,"경영"}</definedName>
    <definedName name="동방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ㄹ">[0]!ㄹ</definedName>
    <definedName name="ㄹ2">#REF!</definedName>
    <definedName name="ㄹ250">#REF!</definedName>
    <definedName name="ㄹㄹ">#REF!</definedName>
    <definedName name="ㄹㄹㄹㄹ">#REF!</definedName>
    <definedName name="ㄹㅁㅇ">[0]!ㄹㅁㅇ</definedName>
    <definedName name="ㄹㅇㄴㅁㅁㅁ">[0]!ㄹㅇㄴㅁㅁㅁ</definedName>
    <definedName name="라">#REF!</definedName>
    <definedName name="라이타" localSheetId="2">#REF!</definedName>
    <definedName name="라이타">#REF!</definedName>
    <definedName name="런던">#REF!</definedName>
    <definedName name="렁ㅁ니만ㅇ" hidden="1">{#N/A,#N/A,FALSE,"주요여수신";#N/A,#N/A,FALSE,"수신금리";#N/A,#N/A,FALSE,"대출금리";#N/A,#N/A,FALSE,"신규대출";#N/A,#N/A,FALSE,"총액대출"}</definedName>
    <definedName name="로커커버" hidden="1">{#N/A,#N/A,FALSE,"단축1";#N/A,#N/A,FALSE,"단축2";#N/A,#N/A,FALSE,"단축3";#N/A,#N/A,FALSE,"장축";#N/A,#N/A,FALSE,"4WD"}</definedName>
    <definedName name="롯데기공">[0]!롯데기공</definedName>
    <definedName name="累計">#REF!</definedName>
    <definedName name="류승우" localSheetId="2">#REF!</definedName>
    <definedName name="류승우">#REF!</definedName>
    <definedName name="류승우1">#REF!</definedName>
    <definedName name="류승우2">#REF!</definedName>
    <definedName name="류승우3">#REF!</definedName>
    <definedName name="류승우4">#REF!</definedName>
    <definedName name="리셋">#REF!</definedName>
    <definedName name="리스트">#REF!</definedName>
    <definedName name="ㄻㄴㅇㄹ" hidden="1">{#N/A,#N/A,FALSE,"주요여수신";#N/A,#N/A,FALSE,"수신금리";#N/A,#N/A,FALSE,"대출금리";#N/A,#N/A,FALSE,"신규대출";#N/A,#N/A,FALSE,"총액대출"}</definedName>
    <definedName name="ㅀ미리밀ㅎ밈림" hidden="1">{#N/A,#N/A,FALSE,"을지 (4)";#N/A,#N/A,FALSE,"을지 (5)";#N/A,#N/A,FALSE,"을지 (6)"}</definedName>
    <definedName name="ㅁ">[0]!ㅁ</definedName>
    <definedName name="ㅁ1">#REF!</definedName>
    <definedName name="ㅁ188">#REF!</definedName>
    <definedName name="ㅁ2">#REF!</definedName>
    <definedName name="ㅁ220">#REF!</definedName>
    <definedName name="ㅁ65">#REF!</definedName>
    <definedName name="ㅁㄱㄹ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ㅁㄴ">[0]!ㅁㄴ</definedName>
    <definedName name="ㅁㄴㅇ">[0]!ㅁㄴㅇ</definedName>
    <definedName name="ㅁㄴㅇㄴㅁㅇㄹ" hidden="1">{#N/A,#N/A,FALSE,"주요여수신";#N/A,#N/A,FALSE,"수신금리";#N/A,#N/A,FALSE,"대출금리";#N/A,#N/A,FALSE,"신규대출";#N/A,#N/A,FALSE,"총액대출"}</definedName>
    <definedName name="ㅁㄴㅇㄹ">[0]!ㅁㄴㅇㄹ</definedName>
    <definedName name="ㅁㄴㅇㄼㄷㅈㄱㅂ">[0]!ㅁㄴㅇㄼㄷㅈㄱㅂ</definedName>
    <definedName name="ㅁㄴㅇㅁ">[0]!ㅁㄴㅇㅁ</definedName>
    <definedName name="ㅁㄴㅇㅁㄻㄹㄹ">[0]!ㅁㄴㅇㅁㄻㄹㄹ</definedName>
    <definedName name="ㅁㄶㅇㅎㅁ" localSheetId="2">BlankMacro1</definedName>
    <definedName name="ㅁㄶㅇㅎㅁ">BlankMacro1</definedName>
    <definedName name="ㅁㄷㅀ">[0]!ㅁㄷㅀ</definedName>
    <definedName name="ㅁㄹ">[0]!ㅁㄹ</definedName>
    <definedName name="ㅁㅁ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ㅁㅁㅁ">[0]!ㅁㅁㅁ</definedName>
    <definedName name="ㅁㅁㅁㅁ">#REF!</definedName>
    <definedName name="ㅁㅂ1" localSheetId="2">#REF!</definedName>
    <definedName name="ㅁㅂ1">#REF!</definedName>
    <definedName name="ㅁㅂㅇㄴㄹ">[0]!ㅁㅂㅇㄴㄹ</definedName>
    <definedName name="ㅁㅇ">[0]!ㅁㅇ</definedName>
    <definedName name="ㅁㅇㄴ">[0]!ㅁㅇㄴ</definedName>
    <definedName name="ㅁㅇㄹ">[0]!ㅁㅇㄹ</definedName>
    <definedName name="ㅁㅇㄻㅇㄹ">[0]!ㅁㅇㄻㅇㄹ</definedName>
    <definedName name="ㅁㅇㅁㅇㄻㅎ">[0]!ㅁㅇㅁㅇㄻㅎ</definedName>
    <definedName name="마" localSheetId="2">#REF!</definedName>
    <definedName name="마">#REF!</definedName>
    <definedName name="만기">#REF!</definedName>
    <definedName name="만기보장수익율">#REF!</definedName>
    <definedName name="만기일">#REF!</definedName>
    <definedName name="만기현황">#REF!</definedName>
    <definedName name="매도가능증권">[0]!매도가능증권</definedName>
    <definedName name="매매">#REF!</definedName>
    <definedName name="매매손익">#REF!</definedName>
    <definedName name="売上">#REF!</definedName>
    <definedName name="매입누적_Query_Query">#REF!</definedName>
    <definedName name="매입누적qry">#REF!</definedName>
    <definedName name="매입약정금액">#REF!</definedName>
    <definedName name="매입채무" localSheetId="2">BlankMacro1</definedName>
    <definedName name="매입채무">BlankMacro1</definedName>
    <definedName name="매입채무2">#REF!</definedName>
    <definedName name="매출">#REF!</definedName>
    <definedName name="매출1">[0]!매출1</definedName>
    <definedName name="매출2">[0]!매출2</definedName>
    <definedName name="매출bogo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매출금">#REF!</definedName>
    <definedName name="매출금액비교">#REF!</definedName>
    <definedName name="매출분석">#REF!,#REF!</definedName>
    <definedName name="매출원">[0]!매출원</definedName>
    <definedName name="매출원6">[0]!매출원6</definedName>
    <definedName name="매출원가">#REF!</definedName>
    <definedName name="매출원가사본">[0]!매출원가사본</definedName>
    <definedName name="매출채권2">#REF!</definedName>
    <definedName name="매출채권3">#REF!</definedName>
    <definedName name="매출채권처분손실" localSheetId="2">#REF!</definedName>
    <definedName name="매출채권처분손실">#REF!</definedName>
    <definedName name="매출채권평균">#REF!</definedName>
    <definedName name="명세">#REF!</definedName>
    <definedName name="명세서">#REF!</definedName>
    <definedName name="모듈2" localSheetId="2">BlankMacro1</definedName>
    <definedName name="모듈2">BlankMacro1</definedName>
    <definedName name="모야" hidden="1">{#N/A,#N/A,FALSE,"BS";#N/A,#N/A,FALSE,"PL";#N/A,#N/A,FALSE,"처분";#N/A,#N/A,FALSE,"현금";#N/A,#N/A,FALSE,"매출";#N/A,#N/A,FALSE,"원가";#N/A,#N/A,FALSE,"경영"}</definedName>
    <definedName name="모야2" hidden="1">{#N/A,#N/A,FALSE,"BS";#N/A,#N/A,FALSE,"PL";#N/A,#N/A,FALSE,"처분";#N/A,#N/A,FALSE,"현금";#N/A,#N/A,FALSE,"매출";#N/A,#N/A,FALSE,"원가";#N/A,#N/A,FALSE,"경영"}</definedName>
    <definedName name="목적" localSheetId="2">#REF!</definedName>
    <definedName name="목적">#REF!</definedName>
    <definedName name="목차" hidden="1">{#N/A,#N/A,FALSE,"주요여수신";#N/A,#N/A,FALSE,"수신금리";#N/A,#N/A,FALSE,"대출금리";#N/A,#N/A,FALSE,"신규대출";#N/A,#N/A,FALSE,"총액대출"}</definedName>
    <definedName name="무">[0]!무</definedName>
    <definedName name="무상사용기간_및_통행료산정" localSheetId="2">#REF!</definedName>
    <definedName name="무상사용기간_및_통행료산정">#REF!</definedName>
    <definedName name="무야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무형고정자산">#REF!</definedName>
    <definedName name="무형자산" hidden="1">{#N/A,#N/A,FALSE,"Aging Summary";#N/A,#N/A,FALSE,"Ratio Analysis";#N/A,#N/A,FALSE,"Test 120 Day Accts";#N/A,#N/A,FALSE,"Tickmarks"}</definedName>
    <definedName name="무형자산상각">#REF!</definedName>
    <definedName name="문래동건물">[0]!문래동건물</definedName>
    <definedName name="물가상승률">#REF!</definedName>
    <definedName name="물량">#REF!</definedName>
    <definedName name="뭐라" localSheetId="2">BlankMacro1</definedName>
    <definedName name="뭐라">BlankMacro1</definedName>
    <definedName name="뭐라고" localSheetId="2">BlankMacro1</definedName>
    <definedName name="뭐라고">BlankMacro1</definedName>
    <definedName name="뭐야" localSheetId="2">BlankMacro1</definedName>
    <definedName name="뭐야">BlankMacro1</definedName>
    <definedName name="뭐지">[0]!뭐지</definedName>
    <definedName name="미성용역">#REF!</definedName>
    <definedName name="미수">#REF!</definedName>
    <definedName name="미수금">#REF!</definedName>
    <definedName name="미수금대손충당금" localSheetId="2">#REF!</definedName>
    <definedName name="미수금대손충당금">#REF!</definedName>
    <definedName name="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미수수익명세">#REF!</definedName>
    <definedName name="미수이자" hidden="1">{#N/A,#N/A,FALSE,"Aging Summary";#N/A,#N/A,FALSE,"Ratio Analysis";#N/A,#N/A,FALSE,"Test 120 Day Accts";#N/A,#N/A,FALSE,"Tickmarks"}</definedName>
    <definedName name="미완성">#REF!</definedName>
    <definedName name="미완성주택">#REF!</definedName>
    <definedName name="미지급관리수수료" localSheetId="2">#REF!</definedName>
    <definedName name="미지급관리수수료">#REF!</definedName>
    <definedName name="미지급법인세">#REF!</definedName>
    <definedName name="미지급분쟁">#REF!</definedName>
    <definedName name="미지급분쟁대상">#REF!</definedName>
    <definedName name="미지급분쟁무">#REF!</definedName>
    <definedName name="미지급비용">#REF!</definedName>
    <definedName name="미지급비용1">#REF!</definedName>
    <definedName name="미지급이자분쟁무">#REF!</definedName>
    <definedName name="민자사업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민총2" hidden="1">{#N/A,#N/A,FALSE,"을지 (4)";#N/A,#N/A,FALSE,"을지 (5)";#N/A,#N/A,FALSE,"을지 (6)"}</definedName>
    <definedName name="ㅂ">[0]!ㅂ</definedName>
    <definedName name="ㅂ3ㄱ" hidden="1">{#N/A,#N/A,FALSE,"BS";#N/A,#N/A,FALSE,"PL";#N/A,#N/A,FALSE,"처분";#N/A,#N/A,FALSE,"현금";#N/A,#N/A,FALSE,"매출";#N/A,#N/A,FALSE,"원가";#N/A,#N/A,FALSE,"경영"}</definedName>
    <definedName name="ㅂㄷㅈ">[0]!ㅂㄷㅈ</definedName>
    <definedName name="ㅂㅂㅂ">[0]!ㅂㅂㅂ</definedName>
    <definedName name="ㅂㅈㄷ">[0]!ㅂㅈㄷ</definedName>
    <definedName name="ㅂㅈㅈ">[0]!ㅂㅈㅈ</definedName>
    <definedName name="바" localSheetId="2">BlankMacro1</definedName>
    <definedName name="바">BlankMacro1</definedName>
    <definedName name="박" hidden="1">{#N/A,#N/A,FALSE,"주요여수신";#N/A,#N/A,FALSE,"수신금리";#N/A,#N/A,FALSE,"대출금리";#N/A,#N/A,FALSE,"신규대출";#N/A,#N/A,FALSE,"총액대출"}</definedName>
    <definedName name="박기태" localSheetId="2">#REF!</definedName>
    <definedName name="박기태">#REF!</definedName>
    <definedName name="박기태1">#REF!</definedName>
    <definedName name="박기태2">#REF!</definedName>
    <definedName name="박기태3">#REF!</definedName>
    <definedName name="박기태4">#REF!</definedName>
    <definedName name="박기태5">#REF!</definedName>
    <definedName name="박남규" hidden="1">{#N/A,#N/A,FALSE,"BS";#N/A,#N/A,FALSE,"IS";#N/A,#N/A,FALSE,"결손금처리";#N/A,#N/A,FALSE,"cashflow"}</definedName>
    <definedName name="박성진" localSheetId="2">#REF!</definedName>
    <definedName name="박성진">#REF!</definedName>
    <definedName name="박성진1">#REF!</definedName>
    <definedName name="박성진2">#REF!</definedName>
    <definedName name="박성진3">#REF!</definedName>
    <definedName name="박세환" localSheetId="2">#REF!</definedName>
    <definedName name="박세환">#REF!</definedName>
    <definedName name="박세환1">#REF!</definedName>
    <definedName name="박세환2">#REF!</definedName>
    <definedName name="박세환3">#REF!</definedName>
    <definedName name="박세환4">#REF!</definedName>
    <definedName name="박세환5">#REF!</definedName>
    <definedName name="반기">[0]!반기</definedName>
    <definedName name="반제품">#REF!</definedName>
    <definedName name="발생">#REF!</definedName>
    <definedName name="밥" localSheetId="2">#REF!</definedName>
    <definedName name="밥">#REF!</definedName>
    <definedName name="밥1">#REF!</definedName>
    <definedName name="밥4">#REF!</definedName>
    <definedName name="배근">[0]!배근</definedName>
    <definedName name="배근열">[0]!배근열</definedName>
    <definedName name="배부후원가">#REF!</definedName>
    <definedName name="범위">#REF!</definedName>
    <definedName name="범위1">#REF!</definedName>
    <definedName name="법인세등_명세표">#REF!</definedName>
    <definedName name="법인세매매손익수익증권포함">#REF!</definedName>
    <definedName name="법인세율">#REF!</definedName>
    <definedName name="법정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법정관리_및_화의">#REF!</definedName>
    <definedName name="법정관리_현할차">#REF!</definedName>
    <definedName name="변동비율" localSheetId="2">#REF!</definedName>
    <definedName name="변동비율">#REF!</definedName>
    <definedName name="별지_제6_2호_서식">#REF!</definedName>
    <definedName name="별지_제6_3_2_호_서식">#REF!</definedName>
    <definedName name="보고1">#REF!</definedName>
    <definedName name="보고서" hidden="1">{#N/A,#N/A,FALSE,"주요여수신";#N/A,#N/A,FALSE,"수신금리";#N/A,#N/A,FALSE,"대출금리";#N/A,#N/A,FALSE,"신규대출";#N/A,#N/A,FALSE,"총액대출"}</definedName>
    <definedName name="보고서표지">#REF!</definedName>
    <definedName name="보람">#REF!</definedName>
    <definedName name="보유누계개인">#REF!</definedName>
    <definedName name="보유누계개인보장성">#REF!</definedName>
    <definedName name="보유누계개인연금신상품">#REF!</definedName>
    <definedName name="보유누계개인연금전환">#REF!</definedName>
    <definedName name="보유누계기타보장">#REF!</definedName>
    <definedName name="보유누계기타생존">#REF!</definedName>
    <definedName name="보유누계단체">#REF!</definedName>
    <definedName name="보유누계단체보장성">#REF!</definedName>
    <definedName name="보유누계단체저축">#REF!</definedName>
    <definedName name="보유누계생사혼합">#REF!</definedName>
    <definedName name="보유누계순수보장">#REF!</definedName>
    <definedName name="보유누계일반연금">#REF!</definedName>
    <definedName name="보유누계종퇴">#REF!</definedName>
    <definedName name="보유누계특별계정">#REF!</definedName>
    <definedName name="보유누계회사">#REF!</definedName>
    <definedName name="보정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보정합계">#REF!</definedName>
    <definedName name="보존년한">#REF!</definedName>
    <definedName name="보증금">#REF!</definedName>
    <definedName name="보증기관">#REF!</definedName>
    <definedName name="보증부도">#REF!</definedName>
    <definedName name="보통예금">#REF!</definedName>
    <definedName name="보험료">#REF!</definedName>
    <definedName name="복리후생비">#REF!</definedName>
    <definedName name="복사">[0]!복사</definedName>
    <definedName name="본란계정">#REF!</definedName>
    <definedName name="본부">#REF!</definedName>
    <definedName name="본부부서장">#REF!</definedName>
    <definedName name="볼트수정" hidden="1">{#N/A,#N/A,FALSE,"단축1";#N/A,#N/A,FALSE,"단축2";#N/A,#N/A,FALSE,"단축3";#N/A,#N/A,FALSE,"장축";#N/A,#N/A,FALSE,"4WD"}</definedName>
    <definedName name="부가세대급금">#REF!</definedName>
    <definedName name="부대비용">#REF!</definedName>
    <definedName name="부도어음">#REF!</definedName>
    <definedName name="부도어음대손충당금" localSheetId="2">#REF!</definedName>
    <definedName name="부도어음대손충당금">#REF!</definedName>
    <definedName name="부동산">#REF!</definedName>
    <definedName name="부속97년10_12월폐기_Sheet1_List">#REF!</definedName>
    <definedName name="부점장현황표">#REF!</definedName>
    <definedName name="부채총계">#REF!</definedName>
    <definedName name="분개" localSheetId="2">#REF!</definedName>
    <definedName name="분개">#REF!</definedName>
    <definedName name="분개및수수료계상">#REF!</definedName>
    <definedName name="분기">#REF!</definedName>
    <definedName name="분양">#REF!</definedName>
    <definedName name="분양상가">#REF!</definedName>
    <definedName name="분양선수금">#REF!</definedName>
    <definedName name="분양수입" localSheetId="2">#REF!</definedName>
    <definedName name="분양수입">#REF!</definedName>
    <definedName name="분양원가">#REF!</definedName>
    <definedName name="분쟁대상미지급">#REF!</definedName>
    <definedName name="불변할인율">#REF!</definedName>
    <definedName name="불입횟수" localSheetId="2">#REF!</definedName>
    <definedName name="불입횟수">#REF!</definedName>
    <definedName name="불특평가손">#REF!</definedName>
    <definedName name="불특평가익">#REF!</definedName>
    <definedName name="비고2">#REF!</definedName>
    <definedName name="비과세평가손">#REF!</definedName>
    <definedName name="비과세평가익">#REF!</definedName>
    <definedName name="비교">#REF!</definedName>
    <definedName name="비용거래">#REF!</definedName>
    <definedName name="비용배분">#REF!</definedName>
    <definedName name="비유동화전세권" localSheetId="2">#REF!</definedName>
    <definedName name="비유동화전세권">#REF!</definedName>
    <definedName name="비율">#REF!</definedName>
    <definedName name="비율1">#REF!</definedName>
    <definedName name="비율2">#REF!</definedName>
    <definedName name="비율3">#REF!</definedName>
    <definedName name="비율4" localSheetId="2">#REF!</definedName>
    <definedName name="비율4">#REF!</definedName>
    <definedName name="비율5" localSheetId="2">#REF!</definedName>
    <definedName name="비율5">#REF!</definedName>
    <definedName name="비율제목1">#REF!</definedName>
    <definedName name="비율제목2">#REF!</definedName>
    <definedName name="비율제목3">#REF!</definedName>
    <definedName name="비율제목4" localSheetId="2">#REF!</definedName>
    <definedName name="비율제목4">#REF!</definedName>
    <definedName name="비율제목5" localSheetId="2">#REF!</definedName>
    <definedName name="비율제목5">#REF!</definedName>
    <definedName name="ㅅ">[0]!ㅅ</definedName>
    <definedName name="ㅅㄱ">[0]!ㅅㄱ</definedName>
    <definedName name="ㅅㄱㄴ곤">[0]!ㅅㄱㄴ곤</definedName>
    <definedName name="ㅅ건거">[0]!ㅅ건거</definedName>
    <definedName name="ㅅ곳ㄷㄴ">[0]!ㅅ곳ㄷㄴ</definedName>
    <definedName name="ㅅㄳ">[0]!ㅅㄳ</definedName>
    <definedName name="ㅅㅅㅅㅅ">[0]!ㅅㅅㅅㅅ</definedName>
    <definedName name="ㅅ언">[0]!ㅅ언</definedName>
    <definedName name="ㅅ엇ㅇ">[0]!ㅅ엇ㅇ</definedName>
    <definedName name="사" localSheetId="2">BlankMacro1</definedName>
    <definedName name="사">BlankMacro1</definedName>
    <definedName name="사랑">[0]!사랑</definedName>
    <definedName name="사번">#REF!</definedName>
    <definedName name="사업비누계개인">#REF!</definedName>
    <definedName name="사업비누계단체">#REF!</definedName>
    <definedName name="사업비누계특별계정">#REF!</definedName>
    <definedName name="사업성">#REF!</definedName>
    <definedName name="사업장">#REF!</definedName>
    <definedName name="사업주에대한_검토" localSheetId="2">#REF!</definedName>
    <definedName name="사업주에대한_검토">#REF!</definedName>
    <definedName name="사채">#REF!</definedName>
    <definedName name="사채명세서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산기">#REF!</definedName>
    <definedName name="산업기반신용보증료율">#REF!</definedName>
    <definedName name="산업지표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산재">#REF!</definedName>
    <definedName name="살">#REF!</definedName>
    <definedName name="상가" localSheetId="2">#REF!</definedName>
    <definedName name="상가">#REF!</definedName>
    <definedName name="상각">#REF!</definedName>
    <definedName name="상각비">#REF!</definedName>
    <definedName name="상각표" localSheetId="2">BlankMacro1</definedName>
    <definedName name="상각표">BlankMacro1</definedName>
    <definedName name="상계표" localSheetId="2">#REF!</definedName>
    <definedName name="상계표">#REF!</definedName>
    <definedName name="上期実績">#REF!</definedName>
    <definedName name="상록수명세">#REF!</definedName>
    <definedName name="상여금">#REF!</definedName>
    <definedName name="상여지급누계율96">#REF!</definedName>
    <definedName name="상품" localSheetId="2">#REF!</definedName>
    <definedName name="상품">#REF!</definedName>
    <definedName name="상품매출원가" localSheetId="2">#REF!</definedName>
    <definedName name="상품매출원가">#REF!</definedName>
    <definedName name="상품시화">#REF!</definedName>
    <definedName name="새" hidden="1">{#N/A,#N/A,FALSE,"주요여수신";#N/A,#N/A,FALSE,"수신금리";#N/A,#N/A,FALSE,"대출금리";#N/A,#N/A,FALSE,"신규대출";#N/A,#N/A,FALSE,"총액대출"}</definedName>
    <definedName name="새이름" localSheetId="2">#REF!</definedName>
    <definedName name="새이름">#REF!</definedName>
    <definedName name="새정산표">#REF!</definedName>
    <definedName name="샘플비" localSheetId="2">#REF!</definedName>
    <definedName name="샘플비">#REF!</definedName>
    <definedName name="生産1">#REF!</definedName>
    <definedName name="서울보증_CFSum">#REF!</definedName>
    <definedName name="서울보증합계">#REF!</definedName>
    <definedName name="선">#REF!</definedName>
    <definedName name="선급">#REF!</definedName>
    <definedName name="선급금">#REF!</definedName>
    <definedName name="선급금대손충당금" localSheetId="2">#REF!</definedName>
    <definedName name="선급금대손충당금">#REF!</definedName>
    <definedName name="선급법인세">#REF!</definedName>
    <definedName name="선급비용">#REF!</definedName>
    <definedName name="선납제세">#REF!</definedName>
    <definedName name="선물환" localSheetId="2">#REF!</definedName>
    <definedName name="선물환">#REF!</definedName>
    <definedName name="선수감소외화">#REF!</definedName>
    <definedName name="선수감소원화">#REF!</definedName>
    <definedName name="선수금">#REF!</definedName>
    <definedName name="선수매출외화">#REF!</definedName>
    <definedName name="선수매출원화">#REF!</definedName>
    <definedName name="선수수익" localSheetId="2">#REF!</definedName>
    <definedName name="선수수익">#REF!</definedName>
    <definedName name="선수전기외화">#REF!</definedName>
    <definedName name="선수전기원화">#REF!</definedName>
    <definedName name="선수전체">#REF!</definedName>
    <definedName name="선수증가외화">#REF!</definedName>
    <definedName name="선수증가원화">#REF!</definedName>
    <definedName name="설영">[0]!설영</definedName>
    <definedName name="설치누계">[0]!설치누계</definedName>
    <definedName name="성명">#REF!</definedName>
    <definedName name="세금과공과">#REF!</definedName>
    <definedName name="세무서코드표" localSheetId="2">#REF!</definedName>
    <definedName name="세무서코드표">#REF!</definedName>
    <definedName name="세부계정" hidden="1">{#N/A,#N/A,FALSE,"주요여수신";#N/A,#N/A,FALSE,"수신금리";#N/A,#N/A,FALSE,"대출금리";#N/A,#N/A,FALSE,"신규대출";#N/A,#N/A,FALSE,"총액대출"}</definedName>
    <definedName name="세부사항3">[0]!세부사항3</definedName>
    <definedName name="세부판매직접비">#REF!</definedName>
    <definedName name="세액">#REF!</definedName>
    <definedName name="세율">#REF!</definedName>
    <definedName name="세진">#REF!</definedName>
    <definedName name="세진2">#REF!</definedName>
    <definedName name="세진3">[0]!세진3</definedName>
    <definedName name="소모품비">#REF!</definedName>
    <definedName name="소유주식수">#REF!</definedName>
    <definedName name="소점석" localSheetId="2">#REF!</definedName>
    <definedName name="소점석">#REF!</definedName>
    <definedName name="소점석1">#REF!</definedName>
    <definedName name="소점석2">#REF!</definedName>
    <definedName name="소점석3">#REF!</definedName>
    <definedName name="소점석4">#REF!</definedName>
    <definedName name="소점석5">#REF!</definedName>
    <definedName name="손세정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손액계산서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손익">[0]!손익</definedName>
    <definedName name="손익_신탁" localSheetId="2">#REF!</definedName>
    <definedName name="손익_신탁">#REF!</definedName>
    <definedName name="손익_은행">#REF!</definedName>
    <definedName name="손익계산서_중간기간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손익계산신">[0]!손익계산신</definedName>
    <definedName name="송종" localSheetId="2">#REF!</definedName>
    <definedName name="송종">#REF!</definedName>
    <definedName name="송종면" localSheetId="2">#REF!</definedName>
    <definedName name="송종면">#REF!</definedName>
    <definedName name="송종면1">#REF!</definedName>
    <definedName name="송종면2">#REF!</definedName>
    <definedName name="송종면3">#REF!</definedName>
    <definedName name="송종면4">#REF!</definedName>
    <definedName name="쇼바2" hidden="1">{#N/A,#N/A,FALSE,"단축1";#N/A,#N/A,FALSE,"단축2";#N/A,#N/A,FALSE,"단축3";#N/A,#N/A,FALSE,"장축";#N/A,#N/A,FALSE,"4WD"}</definedName>
    <definedName name="쇼ㅓㅇㄱ셔ㅓ">[0]!쇼ㅓㅇㄱ셔ㅓ</definedName>
    <definedName name="쇼ㅓㅇㅅ">[0]!쇼ㅓㅇㅅ</definedName>
    <definedName name="쇼ㅕㅑ" hidden="1">{#N/A,#N/A,FALSE,"BS";#N/A,#N/A,FALSE,"IS";#N/A,#N/A,FALSE,"결손금처리";#N/A,#N/A,FALSE,"cashflow"}</definedName>
    <definedName name="수_______출">#REF!</definedName>
    <definedName name="수도광열비" localSheetId="2">#REF!</definedName>
    <definedName name="수도광열비">#REF!</definedName>
    <definedName name="수보누계개인">#REF!</definedName>
    <definedName name="수보누계개인보장성">#REF!</definedName>
    <definedName name="수보누계개인연금신상품">#REF!</definedName>
    <definedName name="수보누계개인연금전환">#REF!</definedName>
    <definedName name="수보누계금융">#REF!,#REF!,#REF!,#REF!,#REF!,#REF!,#REF!,#REF!,#REF!</definedName>
    <definedName name="수보누계기타과년">#REF!,#REF!,#REF!,#REF!,#REF!,#REF!,#REF!</definedName>
    <definedName name="수보누계기타보장">#REF!</definedName>
    <definedName name="수보누계기타생존">#REF!</definedName>
    <definedName name="수보누계기타초년">#REF!,#REF!,#REF!,#REF!,#REF!,#REF!,#REF!</definedName>
    <definedName name="수보누계기타초회">#REF!,#REF!,#REF!,#REF!,#REF!,#REF!</definedName>
    <definedName name="수보누계노후과년">#REF!,#REF!</definedName>
    <definedName name="수보누계노후초년">#REF!,#REF!</definedName>
    <definedName name="수보누계노후초회">#REF!,#REF!</definedName>
    <definedName name="수보누계단체">#REF!</definedName>
    <definedName name="수보누계단체보장성">#REF!</definedName>
    <definedName name="수보누계단체저축">#REF!</definedName>
    <definedName name="수보누계생사혼합">#REF!</definedName>
    <definedName name="수보누계순수보장">#REF!</definedName>
    <definedName name="수보누계일반연금">#REF!</definedName>
    <definedName name="수보누계종퇴">#REF!</definedName>
    <definedName name="수보누계특별계정">#REF!</definedName>
    <definedName name="수선비">#REF!</definedName>
    <definedName name="수수료계상">#REF!</definedName>
    <definedName name="需要">#REF!</definedName>
    <definedName name="수원정자">#REF!</definedName>
    <definedName name="수율">#REF!</definedName>
    <definedName name="수익류">#REF!</definedName>
    <definedName name="수익율">#REF!</definedName>
    <definedName name="수입">#REF!</definedName>
    <definedName name="수입보증금">#REF!</definedName>
    <definedName name="수입이자와할인료">#REF!</definedName>
    <definedName name="수입임대료">#REF!</definedName>
    <definedName name="수정CF" hidden="1">{#N/A,#N/A,TRUE,"Summary";#N/A,#N/A,TRUE,"IS";#N/A,#N/A,TRUE,"Adj";#N/A,#N/A,TRUE,"BS";#N/A,#N/A,TRUE,"CF";#N/A,#N/A,TRUE,"Debt";#N/A,#N/A,TRUE,"IRR"}</definedName>
    <definedName name="수정현금흐름표" hidden="1">{#N/A,#N/A,TRUE,"Summary";#N/A,#N/A,TRUE,"IS";#N/A,#N/A,TRUE,"Adj";#N/A,#N/A,TRUE,"BS";#N/A,#N/A,TRUE,"CF";#N/A,#N/A,TRUE,"Debt";#N/A,#N/A,TRUE,"IRR"}</definedName>
    <definedName name="수정현금흐름표_pjh" hidden="1">{#N/A,#N/A,TRUE,"Summary";#N/A,#N/A,TRUE,"IS";#N/A,#N/A,TRUE,"Adj";#N/A,#N/A,TRUE,"BS";#N/A,#N/A,TRUE,"CF";#N/A,#N/A,TRUE,"Debt";#N/A,#N/A,TRUE,"IRR"}</definedName>
    <definedName name="수정후">[0]!수정후</definedName>
    <definedName name="수탁현황">#REF!</definedName>
    <definedName name="순번">#REF!</definedName>
    <definedName name="순위" localSheetId="2">#REF!</definedName>
    <definedName name="순위">#REF!</definedName>
    <definedName name="스왑">#REF!</definedName>
    <definedName name="스왑09">#REF!</definedName>
    <definedName name="스왑2">#REF!</definedName>
    <definedName name="스파">#REF!</definedName>
    <definedName name="스파2">#REF!</definedName>
    <definedName name="시">#REF!</definedName>
    <definedName name="시나리오">#REF!</definedName>
    <definedName name="시매출">#REF!</definedName>
    <definedName name="시산2">[0]!시산2</definedName>
    <definedName name="시산대변">#REF!</definedName>
    <definedName name="시산차변">#REF!</definedName>
    <definedName name="시산차변_1">#REF!</definedName>
    <definedName name="시산표">#REF!</definedName>
    <definedName name="시산표1" localSheetId="2">BlankMacro1</definedName>
    <definedName name="시산표1">BlankMacro1</definedName>
    <definedName name="시산표2" localSheetId="2">BlankMacro1</definedName>
    <definedName name="시산표2">BlankMacro1</definedName>
    <definedName name="시산표작성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시설장치">#REF!</definedName>
    <definedName name="시설장치감가상각누계액">#REF!</definedName>
    <definedName name="시이자">#REF!</definedName>
    <definedName name="시인원">#REF!</definedName>
    <definedName name="시인현황">#REF!</definedName>
    <definedName name="시작">#REF!</definedName>
    <definedName name="시트">[0]!시트</definedName>
    <definedName name="시파">#REF!</definedName>
    <definedName name="시행일자">#REF!</definedName>
    <definedName name="시험설비">#REF!</definedName>
    <definedName name="시험설비감가상각충당금">#REF!</definedName>
    <definedName name="시화감가">#REF!</definedName>
    <definedName name="시화매출">#REF!</definedName>
    <definedName name="시화배부">#REF!</definedName>
    <definedName name="시화인원">#REF!</definedName>
    <definedName name="시화재료">#REF!</definedName>
    <definedName name="시화제품제고">#REF!</definedName>
    <definedName name="신가전" hidden="1">{#N/A,#N/A,TRUE,"지침서";#N/A,#N/A,TRUE,"처리방법"}</definedName>
    <definedName name="신규설정자">[0]!신규설정자</definedName>
    <definedName name="신기술금융2">[0]!신기술금융2</definedName>
    <definedName name="신번전">[0]!신번전</definedName>
    <definedName name="신보리스">#REF!</definedName>
    <definedName name="신보서브리스">#REF!</definedName>
    <definedName name="신보외화대출">#REF!</definedName>
    <definedName name="신부1">#REF!</definedName>
    <definedName name="신부2">#REF!</definedName>
    <definedName name="신비1">#REF!</definedName>
    <definedName name="신비2">#REF!</definedName>
    <definedName name="신수1">#REF!</definedName>
    <definedName name="신수2">#REF!</definedName>
    <definedName name="신신자">#REF!</definedName>
    <definedName name="신안금고">[0]!신안금고</definedName>
    <definedName name="신용">[0]!신용</definedName>
    <definedName name="신용공여현황">[0]!신용공여현황</definedName>
    <definedName name="신용융자">#REF!</definedName>
    <definedName name="신자">#REF!</definedName>
    <definedName name="신자1">#REF!</definedName>
    <definedName name="신자2">#REF!</definedName>
    <definedName name="신종평가손">#REF!</definedName>
    <definedName name="신종평가익">#REF!</definedName>
    <definedName name="신주식인수주수">#REF!</definedName>
    <definedName name="신중영">#REF!</definedName>
    <definedName name="신탁부">COLUMNS(5)</definedName>
    <definedName name="신호" localSheetId="2">#REF!</definedName>
    <definedName name="신호">#REF!</definedName>
    <definedName name="실행">#REF!</definedName>
    <definedName name="ㅇ" hidden="1">{#N/A,#N/A,FALSE,"주요여수신";#N/A,#N/A,FALSE,"수신금리";#N/A,#N/A,FALSE,"대출금리";#N/A,#N/A,FALSE,"신규대출";#N/A,#N/A,FALSE,"총액대출"}</definedName>
    <definedName name="ㅇ39">#REF!</definedName>
    <definedName name="ㅇADKFJDA" hidden="1">{#N/A,#N/A,FALSE,"을지 (4)";#N/A,#N/A,FALSE,"을지 (5)";#N/A,#N/A,FALSE,"을지 (6)"}</definedName>
    <definedName name="ㅇㄴ" localSheetId="2">BlankMacro1</definedName>
    <definedName name="ㅇㄴ">BlankMacro1</definedName>
    <definedName name="ㅇㄹ" hidden="1">{#N/A,#N/A,FALSE,"주요여수신";#N/A,#N/A,FALSE,"수신금리";#N/A,#N/A,FALSE,"대출금리";#N/A,#N/A,FALSE,"신규대출";#N/A,#N/A,FALSE,"총액대출"}</definedName>
    <definedName name="ㅇ로">[0]!ㅇ로</definedName>
    <definedName name="ㅇㄻㅇ">[0]!ㅇㄻㅇ</definedName>
    <definedName name="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ㅀㅁㄿ" hidden="1">{#N/A,#N/A,TRUE,"지침서";#N/A,#N/A,TRUE,"처리방법"}</definedName>
    <definedName name="ㅇㅁ">[0]!ㅇㅁ</definedName>
    <definedName name="ㅇㅁㅇ">[0]!ㅇㅁㅇ</definedName>
    <definedName name="ㅇㅁㅇㄹㅇㄴㅁㄹㅇㅁㄹㅇㄴㅁㄹㅇㄴㅁ" localSheetId="2">BlankMacro1</definedName>
    <definedName name="ㅇㅁㅇㄹㅇㄴㅁㄹㅇㅁㄹㅇㄴㅁㄹㅇㄴㅁ">BlankMacro1</definedName>
    <definedName name="ㅇㅅ거ㅛ">[0]!ㅇㅅ거ㅛ</definedName>
    <definedName name="ㅇㅇ">[0]!ㅇㅇ</definedName>
    <definedName name="ㅇ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ㅇㅇ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ㅇㅇㅇ">[0]!ㅇㅇㅇㅇ</definedName>
    <definedName name="ㅇㅇㅇㅇㅇ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아" localSheetId="2">#REF!</definedName>
    <definedName name="아">#REF!</definedName>
    <definedName name="아99999">[0]!아99999</definedName>
    <definedName name="아니이게뭐야" localSheetId="2">BlankMacro1</definedName>
    <definedName name="아니이게뭐야">BlankMacro1</definedName>
    <definedName name="아님" localSheetId="2">#REF!</definedName>
    <definedName name="아님">#REF!</definedName>
    <definedName name="아다ㅏㄹ">[0]!아다ㅏㄹ</definedName>
    <definedName name="아람" hidden="1">{#N/A,#N/A,FALSE,"BS";#N/A,#N/A,FALSE,"PL";#N/A,#N/A,FALSE,"처분";#N/A,#N/A,FALSE,"현금";#N/A,#N/A,FALSE,"매출";#N/A,#N/A,FALSE,"원가";#N/A,#N/A,FALSE,"경영"}</definedName>
    <definedName name="아메리카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아싸">#REF!</definedName>
    <definedName name="아싸2">#REF!</definedName>
    <definedName name="아아">#REF!</definedName>
    <definedName name="아이">[0]!아이</definedName>
    <definedName name="아이구">#REF!</definedName>
    <definedName name="아파트" localSheetId="2">#REF!</definedName>
    <definedName name="아파트">#REF!</definedName>
    <definedName name="안">#REF!</definedName>
    <definedName name="앙" hidden="1">{#N/A,#N/A,FALSE,"BS";#N/A,#N/A,FALSE,"PL";#N/A,#N/A,FALSE,"처분";#N/A,#N/A,FALSE,"현금";#N/A,#N/A,FALSE,"매출";#N/A,#N/A,FALSE,"원가";#N/A,#N/A,FALSE,"경영"}</definedName>
    <definedName name="앙1" hidden="1">{#N/A,#N/A,FALSE,"BS";#N/A,#N/A,FALSE,"PL";#N/A,#N/A,FALSE,"처분";#N/A,#N/A,FALSE,"현금";#N/A,#N/A,FALSE,"매출";#N/A,#N/A,FALSE,"원가";#N/A,#N/A,FALSE,"경영"}</definedName>
    <definedName name="앙앙" hidden="1">{#N/A,#N/A,FALSE,"BS";#N/A,#N/A,FALSE,"PL";#N/A,#N/A,FALSE,"처분";#N/A,#N/A,FALSE,"현금";#N/A,#N/A,FALSE,"매출";#N/A,#N/A,FALSE,"원가";#N/A,#N/A,FALSE,"경영"}</definedName>
    <definedName name="약정수수료율_1년이내">#REF!</definedName>
    <definedName name="약정수수료율_1년초과">#REF!</definedName>
    <definedName name="어" localSheetId="2">BlankMacro1</definedName>
    <definedName name="어">BlankMacro1</definedName>
    <definedName name="어렵네용">[0]!어렵네용</definedName>
    <definedName name="어믕">#REF!</definedName>
    <definedName name="어서">[0]!어서</definedName>
    <definedName name="어음">#REF!</definedName>
    <definedName name="얼">#REF!</definedName>
    <definedName name="업" hidden="1">{#N/A,#N/A,FALSE,"주요여수신";#N/A,#N/A,FALSE,"수신금리";#N/A,#N/A,FALSE,"대출금리";#N/A,#N/A,FALSE,"신규대출";#N/A,#N/A,FALSE,"총액대출"}</definedName>
    <definedName name="업체명">#REF!</definedName>
    <definedName name="엉">[0]!엉</definedName>
    <definedName name="에라">#REF!</definedName>
    <definedName name="엠시전기전자">#REF!</definedName>
    <definedName name="여비교통비">#REF!</definedName>
    <definedName name="여신차주">#REF!</definedName>
    <definedName name="여신차주번호">#REF!</definedName>
    <definedName name="역외펀드">#REF!</definedName>
    <definedName name="연결PL">#REF!</definedName>
    <definedName name="연결현금흐름표1" localSheetId="2">#REF!</definedName>
    <definedName name="연결현금흐름표1">#REF!</definedName>
    <definedName name="연구개발" localSheetId="2">#REF!</definedName>
    <definedName name="연구개발">#REF!</definedName>
    <definedName name="연구개발비1" localSheetId="2">#REF!,#REF!</definedName>
    <definedName name="연구개발비1">#REF!,#REF!</definedName>
    <definedName name="연구보조금" localSheetId="2">#REF!</definedName>
    <definedName name="연구보조금">#REF!</definedName>
    <definedName name="연도1">#REF!</definedName>
    <definedName name="연도2">#REF!</definedName>
    <definedName name="연도3">#REF!</definedName>
    <definedName name="연도4" localSheetId="2">#REF!</definedName>
    <definedName name="연도4">#REF!</definedName>
    <definedName name="연도5" localSheetId="2">#REF!</definedName>
    <definedName name="연도5">#REF!</definedName>
    <definedName name="연도별현금흐름">#REF!</definedName>
    <definedName name="연리">#REF!</definedName>
    <definedName name="연말" localSheetId="2" hidden="1">#REF!</definedName>
    <definedName name="연말" hidden="1">#REF!</definedName>
    <definedName name="연말예상" localSheetId="2" hidden="1">#REF!</definedName>
    <definedName name="연말예상" hidden="1">#REF!</definedName>
    <definedName name="연봉">#REF!</definedName>
    <definedName name="연습">#REF!</definedName>
    <definedName name="영">#REF!</definedName>
    <definedName name="영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영업" localSheetId="2">#REF!</definedName>
    <definedName name="영업">#REF!</definedName>
    <definedName name="영업1" localSheetId="2">#REF!</definedName>
    <definedName name="영업1">#REF!</definedName>
    <definedName name="영업2" localSheetId="2">#REF!</definedName>
    <definedName name="영업2">#REF!</definedName>
    <definedName name="영업권" hidden="1">{#N/A,#N/A,FALSE,"BS";#N/A,#N/A,FALSE,"PL";#N/A,#N/A,FALSE,"처분";#N/A,#N/A,FALSE,"현금";#N/A,#N/A,FALSE,"매출";#N/A,#N/A,FALSE,"원가";#N/A,#N/A,FALSE,"경영"}</definedName>
    <definedName name="영업권상각" localSheetId="2">#REF!</definedName>
    <definedName name="영업권상각">#REF!</definedName>
    <definedName name="영업비_및_일반관리비추정">#REF!</definedName>
    <definedName name="영업수익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영업외비용">#REF!</definedName>
    <definedName name="영업외비용_추정">#REF!</definedName>
    <definedName name="영업외수익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영역">#REF!</definedName>
    <definedName name="영역1">#REF!</definedName>
    <definedName name="영외수">#REF!</definedName>
    <definedName name="예수금">#REF!</definedName>
    <definedName name="예적금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예치보증금" localSheetId="2">#REF!</definedName>
    <definedName name="예치보증금">#REF!</definedName>
    <definedName name="오" hidden="1">{#N/A,#N/A,FALSE,"단축1";#N/A,#N/A,FALSE,"단축2";#N/A,#N/A,FALSE,"단축3";#N/A,#N/A,FALSE,"장축";#N/A,#N/A,FALSE,"4WD"}</definedName>
    <definedName name="오기원" localSheetId="2">#REF!</definedName>
    <definedName name="오기원">#REF!</definedName>
    <definedName name="오기원1">#REF!</definedName>
    <definedName name="오기원2">#REF!</definedName>
    <definedName name="오기원3">#REF!</definedName>
    <definedName name="오기원4">#REF!</definedName>
    <definedName name="오기원5">#REF!</definedName>
    <definedName name="완성상가">#REF!</definedName>
    <definedName name="완성주택" localSheetId="2">#REF!</definedName>
    <definedName name="완성주택">#REF!</definedName>
    <definedName name="왜이러지" hidden="1">{#N/A,#N/A,FALSE,"BS";#N/A,#N/A,FALSE,"PL";#N/A,#N/A,FALSE,"처분";#N/A,#N/A,FALSE,"현금";#N/A,#N/A,FALSE,"매출";#N/A,#N/A,FALSE,"원가";#N/A,#N/A,FALSE,"경영"}</definedName>
    <definedName name="외국인급여">#REF!</definedName>
    <definedName name="외상">#REF!</definedName>
    <definedName name="외상대">#REF!</definedName>
    <definedName name="외상매입">#REF!</definedName>
    <definedName name="외상매입금">#REF!</definedName>
    <definedName name="외상매출대손충당금" localSheetId="2">#REF!</definedName>
    <definedName name="외상매출대손충당금">#REF!</definedName>
    <definedName name="외화">#REF!</definedName>
    <definedName name="외화단기차입금">#N/A</definedName>
    <definedName name="외화당좌" localSheetId="2">#REF!</definedName>
    <definedName name="외화당좌">#REF!</definedName>
    <definedName name="외화매입">#REF!</definedName>
    <definedName name="외화실제" localSheetId="2">#REF!</definedName>
    <definedName name="외화실제">#REF!</definedName>
    <definedName name="외화외상매출">#REF!</definedName>
    <definedName name="외화장기DATA">#REF!</definedName>
    <definedName name="외화채권">#REF!</definedName>
    <definedName name="외화평가">#REF!</definedName>
    <definedName name="외화환산손실">#REF!</definedName>
    <definedName name="외화환산이익">#REF!</definedName>
    <definedName name="외환차손">#REF!</definedName>
    <definedName name="외환차익">#REF!</definedName>
    <definedName name="요섟언">[0]!요섟언</definedName>
    <definedName name="요약" hidden="1">{#N/A,#N/A,FALSE,"주요여수신";#N/A,#N/A,FALSE,"수신금리";#N/A,#N/A,FALSE,"대출금리";#N/A,#N/A,FALSE,"신규대출";#N/A,#N/A,FALSE,"총액대출"}</definedName>
    <definedName name="요약2차">#REF!,#REF!</definedName>
    <definedName name="우리" localSheetId="2">#REF!</definedName>
    <definedName name="우리">#REF!</definedName>
    <definedName name="운반비">#REF!</definedName>
    <definedName name="운반비9">[0]!운반비9</definedName>
    <definedName name="운영기간중이자율_타인">#REF!</definedName>
    <definedName name="워크">#REF!</definedName>
    <definedName name="원">#REF!</definedName>
    <definedName name="원가">#REF!</definedName>
    <definedName name="원금" localSheetId="2">#REF!</definedName>
    <definedName name="원금">#REF!</definedName>
    <definedName name="原料">#REF!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화후대손">#REF!</definedName>
    <definedName name="월">#REF!</definedName>
    <definedName name="월_판매" localSheetId="2">#REF!</definedName>
    <definedName name="월_판매">#REF!</definedName>
    <definedName name="월별">[0]!월별</definedName>
    <definedName name="월별매입부대비용">#REF!</definedName>
    <definedName name="월별분석3">[0]!월별분석3</definedName>
    <definedName name="월별입고">#REF!</definedName>
    <definedName name="월별현금흐름">#REF!</definedName>
    <definedName name="월수">#N/A</definedName>
    <definedName name="유가증궈1" hidden="1">{#N/A,#N/A,FALSE,"Aging Summary";#N/A,#N/A,FALSE,"Ratio Analysis";#N/A,#N/A,FALSE,"Test 120 Day Accts";#N/A,#N/A,FALSE,"Tickmarks"}</definedName>
    <definedName name="유가증권">#REF!</definedName>
    <definedName name="유가증권신고방법" localSheetId="2">#REF!</definedName>
    <definedName name="유가증권신고방법">#REF!</definedName>
    <definedName name="유가증권신고방법_1" localSheetId="2">#REF!</definedName>
    <definedName name="유가증권신고방법_1">#REF!</definedName>
    <definedName name="유가증권처분손실" localSheetId="2">#REF!</definedName>
    <definedName name="유가증권처분손실">#REF!</definedName>
    <definedName name="유가증권평가손실">#REF!</definedName>
    <definedName name="유기">#REF!</definedName>
    <definedName name="유동성">[0]!유동성</definedName>
    <definedName name="유동성사채">#REF!</definedName>
    <definedName name="유동성장기부채" hidden="1">{#N/A,#N/A,FALSE,"BS";#N/A,#N/A,FALSE,"PL";#N/A,#N/A,FALSE,"처분";#N/A,#N/A,FALSE,"현금";#N/A,#N/A,FALSE,"매출";#N/A,#N/A,FALSE,"원가";#N/A,#N/A,FALSE,"경영"}</definedName>
    <definedName name="유동자산" localSheetId="2">BlankMacro1</definedName>
    <definedName name="유동자산">BlankMacro1</definedName>
    <definedName name="유미">[0]!유미</definedName>
    <definedName name="유형">[0]!유형</definedName>
    <definedName name="유형고정자산">#REF!</definedName>
    <definedName name="유형무형자산평균">#REF!</definedName>
    <definedName name="유형무형투자자산">#REF!</definedName>
    <definedName name="유형자산">#REF!</definedName>
    <definedName name="유형자산명세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유효" hidden="1">{#N/A,#N/A,FALSE,"주요여수신";#N/A,#N/A,FALSE,"수신금리";#N/A,#N/A,FALSE,"대출금리";#N/A,#N/A,FALSE,"신규대출";#N/A,#N/A,FALSE,"총액대출"}</definedName>
    <definedName name="유휴율95">#REF!</definedName>
    <definedName name="유휴율96">#REF!</definedName>
    <definedName name="유휴율97">#REF!</definedName>
    <definedName name="육육육">#REF!</definedName>
    <definedName name="을태">#REF!</definedName>
    <definedName name="이">#REF!</definedName>
    <definedName name="이갑재" localSheetId="2">#REF!</definedName>
    <definedName name="이갑재">#REF!</definedName>
    <definedName name="이갑재0" localSheetId="2">#REF!</definedName>
    <definedName name="이갑재0">#REF!</definedName>
    <definedName name="이갑재1">#REF!</definedName>
    <definedName name="이갑재2">#REF!</definedName>
    <definedName name="이갑재3">#REF!</definedName>
    <definedName name="이갑재4">#REF!</definedName>
    <definedName name="이갑재5">#REF!</definedName>
    <definedName name="이구" localSheetId="2">#REF!</definedName>
    <definedName name="이구">#REF!</definedName>
    <definedName name="이구1">#REF!</definedName>
    <definedName name="이구2">#REF!</definedName>
    <definedName name="이구3">#REF!</definedName>
    <definedName name="이구4">#REF!</definedName>
    <definedName name="이동" hidden="1">{#N/A,#N/A,FALSE,"을지 (4)";#N/A,#N/A,FALSE,"을지 (5)";#N/A,#N/A,FALSE,"을지 (6)"}</definedName>
    <definedName name="이름충돌">[0]!이름충돌</definedName>
    <definedName name="이매출">#REF!</definedName>
    <definedName name="이상종" localSheetId="2">#REF!</definedName>
    <definedName name="이상종">#REF!</definedName>
    <definedName name="이상종1">#REF!</definedName>
    <definedName name="이상종2">#REF!</definedName>
    <definedName name="이상종3">#REF!</definedName>
    <definedName name="이상종4">#REF!</definedName>
    <definedName name="이승재" localSheetId="2">#REF!</definedName>
    <definedName name="이승재">#REF!</definedName>
    <definedName name="이승재1">#REF!</definedName>
    <definedName name="이승재2">#REF!</definedName>
    <definedName name="이승재3">#REF!</definedName>
    <definedName name="이승재4">#REF!</definedName>
    <definedName name="이승재5">#REF!</definedName>
    <definedName name="이승호" localSheetId="2">#REF!</definedName>
    <definedName name="이승호">#REF!</definedName>
    <definedName name="이승호1">#REF!</definedName>
    <definedName name="이승호2">#REF!</definedName>
    <definedName name="이승호3">#REF!</definedName>
    <definedName name="이승호4">#REF!</definedName>
    <definedName name="이연법인세대">#REF!</definedName>
    <definedName name="이연자산">#REF!</definedName>
    <definedName name="이월이익잉여금">#REF!</definedName>
    <definedName name="이율">#REF!</definedName>
    <definedName name="이이잉" localSheetId="2" hidden="1">#REF!</definedName>
    <definedName name="이이잉" hidden="1">#REF!</definedName>
    <definedName name="이이자">#REF!</definedName>
    <definedName name="이익">#REF!</definedName>
    <definedName name="이익잉여금">#REF!</definedName>
    <definedName name="이익잉여금처분계산서변경" hidden="1">{#N/A,#N/A,FALSE,"BS";#N/A,#N/A,FALSE,"PL";#N/A,#N/A,FALSE,"처분";#N/A,#N/A,FALSE,"현금";#N/A,#N/A,FALSE,"매출";#N/A,#N/A,FALSE,"원가";#N/A,#N/A,FALSE,"경영"}</definedName>
    <definedName name="이익잉영금">#REF!</definedName>
    <definedName name="이인원">#REF!</definedName>
    <definedName name="이자">#REF!</definedName>
    <definedName name="이자비용" localSheetId="2">BlankMacro1</definedName>
    <definedName name="이자비용">BlankMacro1</definedName>
    <definedName name="이자수익OVERALL">[0]!prt6bn252bt288</definedName>
    <definedName name="이자율">#REF!</definedName>
    <definedName name="이정섭" localSheetId="2">#REF!</definedName>
    <definedName name="이정섭">#REF!</definedName>
    <definedName name="이정섭1">#REF!</definedName>
    <definedName name="이정섭4">#REF!</definedName>
    <definedName name="이정우" localSheetId="2">#REF!</definedName>
    <definedName name="이정우">#REF!</definedName>
    <definedName name="이정우1">#REF!</definedName>
    <definedName name="이정우2">#REF!</definedName>
    <definedName name="이정우3">#REF!</definedName>
    <definedName name="이정우4">#REF!</definedName>
    <definedName name="이정우5">#REF!</definedName>
    <definedName name="이종우" localSheetId="2">#REF!</definedName>
    <definedName name="이종우">#REF!</definedName>
    <definedName name="이종우1">#REF!</definedName>
    <definedName name="이종우2">#REF!</definedName>
    <definedName name="이종우3">#REF!</definedName>
    <definedName name="이종우4">#REF!</definedName>
    <definedName name="이종우5">#REF!</definedName>
    <definedName name="이종철" localSheetId="2">#REF!</definedName>
    <definedName name="이종철">#REF!</definedName>
    <definedName name="이종철1">#REF!</definedName>
    <definedName name="이종철2">#REF!</definedName>
    <definedName name="이종철3">#REF!</definedName>
    <definedName name="이종철4">#REF!</definedName>
    <definedName name="이준우" localSheetId="2">#REF!</definedName>
    <definedName name="이준우">#REF!</definedName>
    <definedName name="이준우1">#REF!</definedName>
    <definedName name="이준우2">#REF!</definedName>
    <definedName name="이준우3">#REF!</definedName>
    <definedName name="이준우4">#REF!</definedName>
    <definedName name="이찬호">#REF!</definedName>
    <definedName name="이화감가">#REF!</definedName>
    <definedName name="이화매출">#REF!</definedName>
    <definedName name="이화인원">#REF!</definedName>
    <definedName name="이ㅏㅓ로">#REF!</definedName>
    <definedName name="인">#REF!</definedName>
    <definedName name="인건비상승률">#REF!</definedName>
    <definedName name="인사">#REF!</definedName>
    <definedName name="인사현황_연령_List">#REF!</definedName>
    <definedName name="인상율1">#N/A</definedName>
    <definedName name="인쇄01" localSheetId="2">#REF!</definedName>
    <definedName name="인쇄01">#REF!</definedName>
    <definedName name="인수">#REF!</definedName>
    <definedName name="인원">#REF!</definedName>
    <definedName name="인원5">#REF!</definedName>
    <definedName name="인원7">#REF!</definedName>
    <definedName name="일단끝" localSheetId="2">#REF!</definedName>
    <definedName name="일단끝">#REF!</definedName>
    <definedName name="일반법인">#REF!</definedName>
    <definedName name="일반보증">#REF!</definedName>
    <definedName name="임">#REF!</definedName>
    <definedName name="임대보증금">#REF!</definedName>
    <definedName name="임시">#REF!</definedName>
    <definedName name="임시자료" localSheetId="2">#REF!</definedName>
    <definedName name="임시자료">#REF!</definedName>
    <definedName name="임우너">#REF!</definedName>
    <definedName name="임원">#REF!</definedName>
    <definedName name="임원급여">#REF!</definedName>
    <definedName name="임차보증금">#REF!</definedName>
    <definedName name="잉여금등">#REF!</definedName>
    <definedName name="ㅈ" hidden="1">{#N/A,#N/A,FALSE,"주요여수신";#N/A,#N/A,FALSE,"수신금리";#N/A,#N/A,FALSE,"대출금리";#N/A,#N/A,FALSE,"신규대출";#N/A,#N/A,FALSE,"총액대출"}</definedName>
    <definedName name="ㅈㄱ">[0]!ㅈㄱ</definedName>
    <definedName name="ㅈㄷㄱㅈㄷ">[0]!ㅈㄷㄱㅈㄷ</definedName>
    <definedName name="ㅈㄷㄹ" hidden="1">{#N/A,#N/A,TRUE,"지침서";#N/A,#N/A,TRUE,"처리방법"}</definedName>
    <definedName name="ㅈㄷㅈㄷ">[0]!ㅈㄷㅈㄷ</definedName>
    <definedName name="ㅈㅈ" hidden="1">{#N/A,#N/A,FALSE,"을지 (4)";#N/A,#N/A,FALSE,"을지 (5)";#N/A,#N/A,FALSE,"을지 (6)"}</definedName>
    <definedName name="자기자본비용_인정이자">#REF!</definedName>
    <definedName name="자기자본평균">#REF!</definedName>
    <definedName name="자료1">[0]!자료1</definedName>
    <definedName name="자료2">[0]!자료2</definedName>
    <definedName name="자료ㅁㅁㅁㅁ">[0]!자료ㅁㅁㅁㅁ</definedName>
    <definedName name="자매출">#REF!</definedName>
    <definedName name="자본">[0]!자본</definedName>
    <definedName name="자본금">#REF!</definedName>
    <definedName name="자본금계정">#REF!</definedName>
    <definedName name="자본금과잉여금">#REF!</definedName>
    <definedName name="자본잉여금">#REF!</definedName>
    <definedName name="자본조정">#REF!</definedName>
    <definedName name="자본조정_투자">#REF!</definedName>
    <definedName name="자산건전성">#REF!</definedName>
    <definedName name="자산보유자">#REF!</definedName>
    <definedName name="자산평균">#REF!</definedName>
    <definedName name="자이자">#REF!</definedName>
    <definedName name="자인원">#REF!</definedName>
    <definedName name="자회사Total" hidden="1">{#N/A,#N/A,FALSE,"주요여수신";#N/A,#N/A,FALSE,"수신금리";#N/A,#N/A,FALSE,"대출금리";#N/A,#N/A,FALSE,"신규대출";#N/A,#N/A,FALSE,"총액대출"}</definedName>
    <definedName name="자회사지급보증">#REF!</definedName>
    <definedName name="자회사출자">#REF!</definedName>
    <definedName name="잔존만기">#REF!</definedName>
    <definedName name="잘먹었슴다">[0]!잘먹었슴다</definedName>
    <definedName name="잠정보고" hidden="1">{#N/A,#N/A,FALSE,"주요여수신";#N/A,#N/A,FALSE,"수신금리";#N/A,#N/A,FALSE,"대출금리";#N/A,#N/A,FALSE,"신규대출";#N/A,#N/A,FALSE,"총액대출"}</definedName>
    <definedName name="잡급">#REF!</definedName>
    <definedName name="잡비" localSheetId="2">#REF!</definedName>
    <definedName name="잡비">#REF!</definedName>
    <definedName name="잡손실" localSheetId="2">#REF!</definedName>
    <definedName name="잡손실">#REF!</definedName>
    <definedName name="잡이익">#REF!</definedName>
    <definedName name="장기금융상품">#REF!</definedName>
    <definedName name="장기차입">#REF!</definedName>
    <definedName name="장기차입금">#REF!</definedName>
    <definedName name="장기환산평가" localSheetId="2">#REF!</definedName>
    <definedName name="장기환산평가">#REF!</definedName>
    <definedName name="장단기차입금" localSheetId="2">BlankMacro1</definedName>
    <definedName name="장단기차입금">BlankMacro1</definedName>
    <definedName name="장부가액">#REF!</definedName>
    <definedName name="장부가액합계">#REF!</definedName>
    <definedName name="장유성" localSheetId="2">#REF!</definedName>
    <definedName name="장유성">#REF!</definedName>
    <definedName name="장유성1">#REF!</definedName>
    <definedName name="장유성2">#REF!</definedName>
    <definedName name="장유성3">#REF!</definedName>
    <definedName name="장유성4">#REF!</definedName>
    <definedName name="장유성5">#REF!</definedName>
    <definedName name="재고자산">#REF!</definedName>
    <definedName name="재고자산평가손실" localSheetId="2">#REF!</definedName>
    <definedName name="재고자산평가손실">#REF!</definedName>
    <definedName name="재고자산평균">#REF!</definedName>
    <definedName name="재관비율">6.9%</definedName>
    <definedName name="재무">#REF!</definedName>
    <definedName name="재무비율">#REF!</definedName>
    <definedName name="재무제표">#REF!</definedName>
    <definedName name="재할인대상" hidden="1">{#N/A,#N/A,FALSE,"주요여수신";#N/A,#N/A,FALSE,"수신금리";#N/A,#N/A,FALSE,"대출금리";#N/A,#N/A,FALSE,"신규대출";#N/A,#N/A,FALSE,"총액대출"}</definedName>
    <definedName name="저장품">#REF!</definedName>
    <definedName name="전기경상이익">#REF!</definedName>
    <definedName name="전기당기순이익">#REF!</definedName>
    <definedName name="전기순매출액">#REF!</definedName>
    <definedName name="전기오류수정손실" localSheetId="2">#REF!</definedName>
    <definedName name="전기오류수정손실">#REF!</definedName>
    <definedName name="전기이월결손금" localSheetId="2">#REF!</definedName>
    <definedName name="전기이월결손금">#REF!</definedName>
    <definedName name="전년대비">#REF!</definedName>
    <definedName name="전년해당월">#REF!</definedName>
    <definedName name="전산망공사">#REF!</definedName>
    <definedName name="전산비품">#REF!</definedName>
    <definedName name="전산비품그릅">#REF!</definedName>
    <definedName name="전세환" localSheetId="2">#REF!</definedName>
    <definedName name="전세환">#REF!</definedName>
    <definedName name="전세환1">#REF!</definedName>
    <definedName name="전세환2">#REF!</definedName>
    <definedName name="전세환3">#REF!</definedName>
    <definedName name="전세환4">#REF!</definedName>
    <definedName name="전신전화">#REF!</definedName>
    <definedName name="전신전화가입권" localSheetId="2">#REF!</definedName>
    <definedName name="전신전화가입권">#REF!</definedName>
    <definedName name="전신전화가입권명세서">#REF!</definedName>
    <definedName name="전월KOSPI종가">#REF!</definedName>
    <definedName name="전월RP위험">#REF!</definedName>
    <definedName name="전월RP잔고">#REF!</definedName>
    <definedName name="전월결제위험">#REF!</definedName>
    <definedName name="전월결제잔고">#REF!</definedName>
    <definedName name="전월기타보증위험">#REF!</definedName>
    <definedName name="전월기타보증잔고">#REF!</definedName>
    <definedName name="전월기타위험">#REF!</definedName>
    <definedName name="전월기타잔고">#REF!</definedName>
    <definedName name="전월대고객위험">#REF!</definedName>
    <definedName name="전월대고객잔고">#REF!</definedName>
    <definedName name="전월대차위험">#REF!</definedName>
    <definedName name="전월대차잔고">#REF!</definedName>
    <definedName name="전월옵션롱">#REF!</definedName>
    <definedName name="전월옵션숏">#REF!</definedName>
    <definedName name="전월옵션위험">#REF!</definedName>
    <definedName name="전월지급보증금액">#REF!</definedName>
    <definedName name="전월지급보증위험">#REF!</definedName>
    <definedName name="전일">#REF!</definedName>
    <definedName name="전일손익">#REF!</definedName>
    <definedName name="전입액">#REF!</definedName>
    <definedName name="전장" localSheetId="2">#REF!</definedName>
    <definedName name="전장">#REF!</definedName>
    <definedName name="전장DOM">[0]!전장DOM</definedName>
    <definedName name="전체">#REF!</definedName>
    <definedName name="전화">#REF!</definedName>
    <definedName name="점포현황자료정비991231">#REF!</definedName>
    <definedName name="접대비">#REF!</definedName>
    <definedName name="정기적금" hidden="1">{#N/A,#N/A,FALSE,"주요여수신";#N/A,#N/A,FALSE,"수신금리";#N/A,#N/A,FALSE,"대출금리";#N/A,#N/A,FALSE,"신규대출";#N/A,#N/A,FALSE,"총액대출"}</definedName>
    <definedName name="정렬">#REF!</definedName>
    <definedName name="정리">[0]!정리</definedName>
    <definedName name="정부">#REF!</definedName>
    <definedName name="정산표" hidden="1">{#N/A,#N/A,FALSE,"BS";#N/A,#N/A,FALSE,"PL";#N/A,#N/A,FALSE,"처분";#N/A,#N/A,FALSE,"현금";#N/A,#N/A,FALSE,"매출";#N/A,#N/A,FALSE,"원가";#N/A,#N/A,FALSE,"경영"}</definedName>
    <definedName name="정지영" localSheetId="2">#REF!</definedName>
    <definedName name="정지영">#REF!</definedName>
    <definedName name="정지영1">#REF!</definedName>
    <definedName name="정지영2">#REF!</definedName>
    <definedName name="정지영3">#REF!</definedName>
    <definedName name="정지영4">#REF!</definedName>
    <definedName name="정지영5">#REF!</definedName>
    <definedName name="제">#REF!</definedName>
    <definedName name="제1안" hidden="1">{#N/A,#N/A,TRUE,"매출진척-1";#N/A,#N/A,TRUE,"매출진척-2";#N/A,#N/A,TRUE,"제품실적";#N/A,#N/A,TRUE,"RAC";#N/A,#N/A,TRUE,"PAC ";#N/A,#N/A,TRUE,"재고현황";#N/A,#N/A,TRUE,"공지사항"}</definedName>
    <definedName name="제목">#REF!</definedName>
    <definedName name="제상품">#REF!</definedName>
    <definedName name="제원" localSheetId="2">#REF!</definedName>
    <definedName name="제원">#REF!</definedName>
    <definedName name="제조" localSheetId="2">#REF!</definedName>
    <definedName name="제조">#REF!</definedName>
    <definedName name="제조감가상각비">#REF!</definedName>
    <definedName name="제조경비">#REF!</definedName>
    <definedName name="제조교육훈련비">#REF!</definedName>
    <definedName name="제조도서인쇄비">#REF!</definedName>
    <definedName name="제조보험료">#REF!</definedName>
    <definedName name="제조복리후생비">#REF!</definedName>
    <definedName name="제조상여금">#REF!</definedName>
    <definedName name="제조세금과공과">#REF!</definedName>
    <definedName name="제조소모품비">#REF!</definedName>
    <definedName name="제조수도광열비" localSheetId="2">#REF!</definedName>
    <definedName name="제조수도광열비">#REF!</definedName>
    <definedName name="제조수선비">#REF!</definedName>
    <definedName name="제조여비교통비">#REF!</definedName>
    <definedName name="제조외주가공비">#REF!</definedName>
    <definedName name="제조운반비">#REF!</definedName>
    <definedName name="제조원가" localSheetId="2">#REF!</definedName>
    <definedName name="제조원가">#REF!</definedName>
    <definedName name="제조잡급">#REF!</definedName>
    <definedName name="제조접대비">#REF!</definedName>
    <definedName name="제조지급수수료">#REF!</definedName>
    <definedName name="제조지급임차료">#REF!</definedName>
    <definedName name="제조차량유지비">#REF!</definedName>
    <definedName name="제조통신비">#REF!</definedName>
    <definedName name="제조퇴직급여충당금전입액">#REF!</definedName>
    <definedName name="제품">#REF!</definedName>
    <definedName name="제품33">#REF!</definedName>
    <definedName name="제품매출" localSheetId="2">#REF!</definedName>
    <definedName name="제품매출">#REF!</definedName>
    <definedName name="제품매출액">#REF!</definedName>
    <definedName name="제품매출원가">#REF!</definedName>
    <definedName name="제품시화">#REF!</definedName>
    <definedName name="제품평가방법" localSheetId="2">#REF!</definedName>
    <definedName name="제품평가방법">#REF!</definedName>
    <definedName name="제품평가방법_1" localSheetId="2">#REF!</definedName>
    <definedName name="제품평가방법_1">#REF!</definedName>
    <definedName name="조경훈" localSheetId="2">#REF!</definedName>
    <definedName name="조경훈">#REF!</definedName>
    <definedName name="조경훈1">#REF!</definedName>
    <definedName name="조경훈2">#REF!</definedName>
    <definedName name="조경훈3">#REF!</definedName>
    <definedName name="조경훈4">#REF!</definedName>
    <definedName name="조경훈5">#REF!</definedName>
    <definedName name="조서">[0]!조서</definedName>
    <definedName name="조정" hidden="1">#REF!</definedName>
    <definedName name="조정금액">#REF!</definedName>
    <definedName name="조정금액2">#REF!</definedName>
    <definedName name="조회범위">#REF!</definedName>
    <definedName name="조흥외화">#REF!</definedName>
    <definedName name="조흥캐피탈">#REF!</definedName>
    <definedName name="종류" localSheetId="2">#REF!</definedName>
    <definedName name="종류">#REF!</definedName>
    <definedName name="좋은금고">[0]!좋은금고</definedName>
    <definedName name="주민세율">#REF!</definedName>
    <definedName name="주부신수익권증서_400">#REF!</definedName>
    <definedName name="주식">#REF!</definedName>
    <definedName name="주식발행초과금">#REF!</definedName>
    <definedName name="주종단체">#REF!</definedName>
    <definedName name="주주명">#REF!</definedName>
    <definedName name="주주임원종업원단기차입금">#REF!</definedName>
    <definedName name="주주임원종업원장기대여금">#REF!</definedName>
    <definedName name="주택" localSheetId="2">#REF!</definedName>
    <definedName name="주택">#REF!</definedName>
    <definedName name="주택노후평가손">#REF!</definedName>
    <definedName name="주택노후평가익">#REF!</definedName>
    <definedName name="주택연금평가손">#REF!</definedName>
    <definedName name="주택연금평가익">#REF!</definedName>
    <definedName name="중도정산기준일">#REF!</definedName>
    <definedName name="중앙" hidden="1">{#N/A,#N/A,FALSE,"단축1";#N/A,#N/A,FALSE,"단축2";#N/A,#N/A,FALSE,"단축3";#N/A,#N/A,FALSE,"장축";#N/A,#N/A,FALSE,"4WD"}</definedName>
    <definedName name="증감비율">#REF!</definedName>
    <definedName name="증빙">[0]!증빙</definedName>
    <definedName name="地区別売上" localSheetId="2">#REF!</definedName>
    <definedName name="地区別売上">#REF!</definedName>
    <definedName name="지급금누계개인">#REF!</definedName>
    <definedName name="지급금누계개인보장성">#REF!</definedName>
    <definedName name="지급금누계단체">#REF!</definedName>
    <definedName name="지급금누계단체보장성">#REF!</definedName>
    <definedName name="지급금누계특별계정">#REF!</definedName>
    <definedName name="지급보증료">#REF!</definedName>
    <definedName name="지급보증받은사항">#REF!</definedName>
    <definedName name="지급수수료">#REF!</definedName>
    <definedName name="지급어음">#REF!</definedName>
    <definedName name="지급이자와할인료">#REF!</definedName>
    <definedName name="지급임차료">#REF!</definedName>
    <definedName name="지보">#REF!</definedName>
    <definedName name="지보7" localSheetId="2">#REF!</definedName>
    <definedName name="지보7">#REF!</definedName>
    <definedName name="지보기적립">#REF!</definedName>
    <definedName name="지보약" localSheetId="2">#REF!</definedName>
    <definedName name="지보약">#REF!</definedName>
    <definedName name="지분율">#REF!</definedName>
    <definedName name="지역">#REF!</definedName>
    <definedName name="지역본부">#REF!</definedName>
    <definedName name="지역채권02_CF">#REF!</definedName>
    <definedName name="지역채권02_CFSum">#REF!</definedName>
    <definedName name="지자">#REF!</definedName>
    <definedName name="지점">#REF!</definedName>
    <definedName name="직위">#REF!</definedName>
    <definedName name="직접율95">#REF!</definedName>
    <definedName name="직접율96">#REF!</definedName>
    <definedName name="직접율97">#REF!</definedName>
    <definedName name="진도" localSheetId="2">#REF!</definedName>
    <definedName name="진도">#REF!</definedName>
    <definedName name="진선근" localSheetId="2">#REF!</definedName>
    <definedName name="진선근">#REF!</definedName>
    <definedName name="진선근1">#REF!</definedName>
    <definedName name="진선근2">#REF!</definedName>
    <definedName name="진선근3">#REF!</definedName>
    <definedName name="진선근4">#REF!</definedName>
    <definedName name="진월동">#REF!</definedName>
    <definedName name="집계">#REF!</definedName>
    <definedName name="집기비품">#REF!</definedName>
    <definedName name="집기비품감가상각충당금">#REF!</definedName>
    <definedName name="ㅊ">[0]!ㅊ</definedName>
    <definedName name="ㅊㅊ">#REF!</definedName>
    <definedName name="ㅊㅊㅊㅊㅊ">[0]!ㅊㅊㅊㅊㅊ</definedName>
    <definedName name="차량감가">#REF!</definedName>
    <definedName name="차량운반구">#REF!</definedName>
    <definedName name="차량운반구감가상각충당금">#REF!</definedName>
    <definedName name="차량유지비">#REF!</definedName>
    <definedName name="차변입금">#REF!</definedName>
    <definedName name="차변출금">#REF!</definedName>
    <definedName name="차이_부산동부">#REF!</definedName>
    <definedName name="차이조" localSheetId="2">#REF!</definedName>
    <definedName name="차이조">#REF!</definedName>
    <definedName name="차입" localSheetId="2">#REF!</definedName>
    <definedName name="차입">#REF!</definedName>
    <definedName name="借入">#REF!</definedName>
    <definedName name="借入_94">#REF!</definedName>
    <definedName name="차입금" localSheetId="2">BlankMacro1</definedName>
    <definedName name="차입금">BlankMacro1</definedName>
    <definedName name="차주번호">#REF!</definedName>
    <definedName name="차주별평가">#REF!</definedName>
    <definedName name="차주별평가1">#REF!</definedName>
    <definedName name="참고" hidden="1">{#N/A,#N/A,FALSE,"BS";#N/A,#N/A,FALSE,"PL";#N/A,#N/A,FALSE,"처분";#N/A,#N/A,FALSE,"현금";#N/A,#N/A,FALSE,"매출";#N/A,#N/A,FALSE,"원가";#N/A,#N/A,FALSE,"경영"}</definedName>
    <definedName name="참나">[0]!참나</definedName>
    <definedName name="참나나나나나난">[0]!참나나나나나난</definedName>
    <definedName name="참내">[0]!참내</definedName>
    <definedName name="채권">#REF!</definedName>
    <definedName name="채권1_B" localSheetId="2">#REF!</definedName>
    <definedName name="채권1_B">#REF!</definedName>
    <definedName name="채권2_C" localSheetId="2">#REF!</definedName>
    <definedName name="채권2_C">#REF!</definedName>
    <definedName name="채권3_D" localSheetId="2">#REF!</definedName>
    <definedName name="채권3_D">#REF!</definedName>
    <definedName name="채권재조정_code">#REF!</definedName>
    <definedName name="채권재조정_정상">#REF!</definedName>
    <definedName name="채권재조정_정상이행여부">#REF!</definedName>
    <definedName name="채권재조정_차주번호">#REF!</definedName>
    <definedName name="채권전체">#REF!</definedName>
    <definedName name="채권채무통제표">#N/A</definedName>
    <definedName name="체크">#REF!</definedName>
    <definedName name="체크포인트">#REF!</definedName>
    <definedName name="총계">#REF!</definedName>
    <definedName name="총괄_A" localSheetId="2">#REF!</definedName>
    <definedName name="총괄_A">#REF!</definedName>
    <definedName name="総売上">#REF!</definedName>
    <definedName name="총무비품">#REF!</definedName>
    <definedName name="총무비품그룹">#REF!</definedName>
    <definedName name="총부여주식수">#REF!</definedName>
    <definedName name="총사업비분석" localSheetId="2">#REF!</definedName>
    <definedName name="총사업비분석">#REF!</definedName>
    <definedName name="총사업비추정">#REF!</definedName>
    <definedName name="총자산">#REF!</definedName>
    <definedName name="총자산평균">#REF!</definedName>
    <definedName name="최규하" localSheetId="2">#REF!</definedName>
    <definedName name="최규하">#REF!</definedName>
    <definedName name="최규하1">#REF!</definedName>
    <definedName name="최규하4">#REF!</definedName>
    <definedName name="최성규" localSheetId="2">#REF!</definedName>
    <definedName name="최성규">#REF!</definedName>
    <definedName name="최성규1">#REF!</definedName>
    <definedName name="최성규2">#REF!</definedName>
    <definedName name="최성규3">#REF!</definedName>
    <definedName name="최성규4">#REF!</definedName>
    <definedName name="최성규44">#REF!</definedName>
    <definedName name="최정희">#REF!</definedName>
    <definedName name="최종">#REF!</definedName>
    <definedName name="최초">#REF!</definedName>
    <definedName name="최초CCOA" localSheetId="2">#REF!</definedName>
    <definedName name="최초CCOA">#REF!</definedName>
    <definedName name="최필성" localSheetId="2">#REF!</definedName>
    <definedName name="최필성">#REF!</definedName>
    <definedName name="최필성1">#REF!</definedName>
    <definedName name="최필성2">#REF!</definedName>
    <definedName name="최필성3">#REF!</definedName>
    <definedName name="최필성4">#REF!</definedName>
    <definedName name="추계합계" localSheetId="2">#REF!</definedName>
    <definedName name="추계합계">#REF!</definedName>
    <definedName name="추정_CASH_FLOW">#REF!</definedName>
    <definedName name="추정CASH_FLOW">#REF!</definedName>
    <definedName name="추정대차" hidden="1">{#N/A,#N/A,FALSE,"BS";#N/A,#N/A,FALSE,"PL";#N/A,#N/A,FALSE,"처분";#N/A,#N/A,FALSE,"현금";#N/A,#N/A,FALSE,"매출";#N/A,#N/A,FALSE,"원가";#N/A,#N/A,FALSE,"경영"}</definedName>
    <definedName name="추정대차대조표">#REF!</definedName>
    <definedName name="추정손익">[0]!추정손익</definedName>
    <definedName name="추정손익계산서">#REF!</definedName>
    <definedName name="추정재무">[0]!추정재무</definedName>
    <definedName name="추현수" localSheetId="2">#REF!</definedName>
    <definedName name="추현수">#REF!</definedName>
    <definedName name="추현수1">#REF!</definedName>
    <definedName name="추현수2">#REF!</definedName>
    <definedName name="추현수3">#REF!</definedName>
    <definedName name="추현수4">#REF!</definedName>
    <definedName name="추현수5">#REF!</definedName>
    <definedName name="출고수량">#REF!</definedName>
    <definedName name="출력">#REF!</definedName>
    <definedName name="출자금">#REF!</definedName>
    <definedName name="충당금">[0]!충당금</definedName>
    <definedName name="취소">#REF!</definedName>
    <definedName name="ㅋ" localSheetId="2">#REF!</definedName>
    <definedName name="ㅋ">#REF!</definedName>
    <definedName name="ㅋㅌㅊ퓨">[0]!ㅋㅌㅊ퓨</definedName>
    <definedName name="카드론1">#REF!</definedName>
    <definedName name="카드론2">#REF!</definedName>
    <definedName name="카드론3">#REF!</definedName>
    <definedName name="카드론충당금1">#REF!</definedName>
    <definedName name="카드론충당금2">#REF!</definedName>
    <definedName name="카드론충당금3">#REF!</definedName>
    <definedName name="칷__?____?" localSheetId="2">#REF!</definedName>
    <definedName name="칷__?____?">#REF!</definedName>
    <definedName name="캠코충당금">[0]!캠코충당금</definedName>
    <definedName name="코드">#REF!</definedName>
    <definedName name="콘도회원권">#REF!</definedName>
    <definedName name="큐ㅗㅅㄹ">[0]!큐ㅗㅅㄹ</definedName>
    <definedName name="키프코" hidden="1">{#N/A,#N/A,FALSE,"을지 (4)";#N/A,#N/A,FALSE,"을지 (5)";#N/A,#N/A,FALSE,"을지 (6)"}</definedName>
    <definedName name="ㅌ">[0]!ㅌ</definedName>
    <definedName name="ㅌㅌㅌ">[0]!ㅌㅌㅌ</definedName>
    <definedName name="타계정">#REF!</definedName>
    <definedName name="타이어" localSheetId="2">#REF!</definedName>
    <definedName name="타이어">#REF!</definedName>
    <definedName name="텃ㅌㅇ">[0]!텃ㅌㅇ</definedName>
    <definedName name="템플리트모듈1" localSheetId="2">BlankMacro1</definedName>
    <definedName name="템플리트모듈1">BlankMacro1</definedName>
    <definedName name="템플리트모듈2" localSheetId="2">BlankMacro1</definedName>
    <definedName name="템플리트모듈2">BlankMacro1</definedName>
    <definedName name="템플리트모듈3" localSheetId="2">BlankMacro1</definedName>
    <definedName name="템플리트모듈3">BlankMacro1</definedName>
    <definedName name="템플리트모듈4" localSheetId="2">BlankMacro1</definedName>
    <definedName name="템플리트모듈4">BlankMacro1</definedName>
    <definedName name="템플리트모듈5" localSheetId="2">BlankMacro1</definedName>
    <definedName name="템플리트모듈5">BlankMacro1</definedName>
    <definedName name="템플리트모듈6" localSheetId="2">BlankMacro1</definedName>
    <definedName name="템플리트모듈6">BlankMacro1</definedName>
    <definedName name="템플릿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토건">#REF!</definedName>
    <definedName name="통계">#REF!</definedName>
    <definedName name="통신비">#REF!</definedName>
    <definedName name="통제권">#REF!</definedName>
    <definedName name="통제범위">#REF!</definedName>
    <definedName name="통합2" hidden="1">{#N/A,#N/A,FALSE,"주요여수신";#N/A,#N/A,FALSE,"수신금리";#N/A,#N/A,FALSE,"대출금리";#N/A,#N/A,FALSE,"신규대출";#N/A,#N/A,FALSE,"총액대출"}</definedName>
    <definedName name="통행량">#REF!</definedName>
    <definedName name="통행량분석">#REF!</definedName>
    <definedName name="통행료">#REF!</definedName>
    <definedName name="통행료산정">#REF!</definedName>
    <definedName name="통행료수입추정">#REF!</definedName>
    <definedName name="통화">#REF!</definedName>
    <definedName name="퇴">[0]!퇴</definedName>
    <definedName name="퇴직금지급검토">[0]!퇴직금지급검토</definedName>
    <definedName name="퇴직금추계액">#REF!</definedName>
    <definedName name="퇴직급여충당금">#REF!</definedName>
    <definedName name="퇴직급여충당금전입액">#REF!</definedName>
    <definedName name="퇴직보험">#REF!</definedName>
    <definedName name="퇴충">#REF!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투자유가증권">#REF!</definedName>
    <definedName name="투자유가증권처분이익">#REF!</definedName>
    <definedName name="투자자산">#REF!</definedName>
    <definedName name="투자증권">#REF!</definedName>
    <definedName name="특별법">#REF!,#REF!,#REF!</definedName>
    <definedName name="특별손실" localSheetId="2">#REF!</definedName>
    <definedName name="특별손실">#REF!</definedName>
    <definedName name="특별이익" localSheetId="2">#REF!</definedName>
    <definedName name="특별이익">#REF!</definedName>
    <definedName name="특정평가손">#REF!</definedName>
    <definedName name="특정평가익">#REF!</definedName>
    <definedName name="특정현금">#REF!</definedName>
    <definedName name="특허권" localSheetId="2">#REF!</definedName>
    <definedName name="특허권">#REF!</definedName>
    <definedName name="특허권상각" localSheetId="2">#REF!</definedName>
    <definedName name="특허권상각">#REF!</definedName>
    <definedName name="ㅍ">[0]!ㅍ</definedName>
    <definedName name="ㅍ77">#REF!</definedName>
    <definedName name="판가1">#REF!</definedName>
    <definedName name="판가2">#REF!</definedName>
    <definedName name="판가3">#REF!</definedName>
    <definedName name="판가4">#REF!</definedName>
    <definedName name="판관1비">[0]!판관1비</definedName>
    <definedName name="판관비">[0]!판관비</definedName>
    <definedName name="판관비TOT" hidden="1">{#N/A,#N/A,FALSE,"Aging Summary";#N/A,#N/A,FALSE,"Ratio Analysis";#N/A,#N/A,FALSE,"Test 120 Day Accts";#N/A,#N/A,FALSE,"Tickmarks"}</definedName>
    <definedName name="판매비와일반관리비">#REF!</definedName>
    <definedName name="판보">[0]!판보</definedName>
    <definedName name="판촉지원적립금" hidden="1">{#N/A,#N/A,TRUE,"매출진척-1";#N/A,#N/A,TRUE,"매출진척-2";#N/A,#N/A,TRUE,"제품실적";#N/A,#N/A,TRUE,"RAC";#N/A,#N/A,TRUE,"PAC ";#N/A,#N/A,TRUE,"재고현황";#N/A,#N/A,TRUE,"공지사항"}</definedName>
    <definedName name="평가기준일">#REF!</definedName>
    <definedName name="평가손익">#REF!</definedName>
    <definedName name="평가손익2">#REF!</definedName>
    <definedName name="평가전">#REF!</definedName>
    <definedName name="평가후">#REF!</definedName>
    <definedName name="평균1">#REF!</definedName>
    <definedName name="평균2">#REF!</definedName>
    <definedName name="평균3">#REF!</definedName>
    <definedName name="평균4" localSheetId="2">#REF!</definedName>
    <definedName name="평균4">#REF!</definedName>
    <definedName name="평균5" localSheetId="2">#REF!</definedName>
    <definedName name="평균5">#REF!</definedName>
    <definedName name="평택">#REF!</definedName>
    <definedName name="포철평가손">#REF!</definedName>
    <definedName name="포철평가익">#REF!</definedName>
    <definedName name="표1" localSheetId="2">#REF!</definedName>
    <definedName name="표1">#REF!</definedName>
    <definedName name="표2" localSheetId="2">#REF!</definedName>
    <definedName name="표2">#REF!</definedName>
    <definedName name="표3" localSheetId="2">#REF!</definedName>
    <definedName name="표3">#REF!</definedName>
    <definedName name="표4" localSheetId="2">#REF!</definedName>
    <definedName name="표4">#REF!</definedName>
    <definedName name="표5" localSheetId="2">#REF!</definedName>
    <definedName name="표5">#REF!</definedName>
    <definedName name="표종류">#REF!</definedName>
    <definedName name="표종류_New">#REF!</definedName>
    <definedName name="표지" localSheetId="2">#REF!</definedName>
    <definedName name="표지">#REF!</definedName>
    <definedName name="표지1" localSheetId="2">BlankMacro1</definedName>
    <definedName name="표지1">BlankMacro1</definedName>
    <definedName name="품명및규격">#REF!</definedName>
    <definedName name="품의">#REF!</definedName>
    <definedName name="품의서">#REF!</definedName>
    <definedName name="프로세슷해설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프름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피비씨">#REF!</definedName>
    <definedName name="피비씨리스트">#REF!</definedName>
    <definedName name="ㅎ">[0]!ㅎ</definedName>
    <definedName name="ㅎ109">#REF!</definedName>
    <definedName name="ㅎ4ㅎ">[0]!ㅎ4ㅎ</definedName>
    <definedName name="ㅎㄴ">[0]!ㅎㄴ</definedName>
    <definedName name="ㅎㄷ뮤">[0]!ㅎㄷ뮤</definedName>
    <definedName name="ㅎㅀㄹ" localSheetId="2">BlankMacro1</definedName>
    <definedName name="ㅎㅀㄹ">BlankMacro1</definedName>
    <definedName name="ㅎㅇㄴㄻㅇㄴㄹ" hidden="1">{"'수정손익계산서'!$AT$97:$AY$174"}</definedName>
    <definedName name="ㅎㅎ">#REF!</definedName>
    <definedName name="ㅎㅎ2" hidden="1">{#N/A,#N/A,TRUE,"Summary";#N/A,#N/A,TRUE,"IS";#N/A,#N/A,TRUE,"Adj";#N/A,#N/A,TRUE,"BS";#N/A,#N/A,TRUE,"CF";#N/A,#N/A,TRUE,"Debt";#N/A,#N/A,TRUE,"IRR"}</definedName>
    <definedName name="ㅎㅎㅎㅎ">[0]!ㅎㅎㅎㅎ</definedName>
    <definedName name="하" hidden="1">{#N/A,#N/A,FALSE,"주요여수신";#N/A,#N/A,FALSE,"수신금리";#N/A,#N/A,FALSE,"대출금리";#N/A,#N/A,FALSE,"신규대출";#N/A,#N/A,FALSE,"총액대출"}</definedName>
    <definedName name="하하" hidden="1">{#N/A,#N/A,FALSE,"BS";#N/A,#N/A,FALSE,"PL";#N/A,#N/A,FALSE,"처분";#N/A,#N/A,FALSE,"현금";#N/A,#N/A,FALSE,"매출";#N/A,#N/A,FALSE,"원가";#N/A,#N/A,FALSE,"경영"}</definedName>
    <definedName name="하하하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한" localSheetId="2">#REF!</definedName>
    <definedName name="한">#REF!</definedName>
    <definedName name="限界利益">#REF!</definedName>
    <definedName name="한마음평가손">#REF!</definedName>
    <definedName name="한마음평가익">#REF!</definedName>
    <definedName name="한미캐피탈">#REF!</definedName>
    <definedName name="한은보고2">#REF!</definedName>
    <definedName name="한은평균1">#REF!</definedName>
    <definedName name="한은평균2">#REF!</definedName>
    <definedName name="한은평균3">#REF!</definedName>
    <definedName name="한은평균4" localSheetId="2">#REF!</definedName>
    <definedName name="한은평균4">#REF!</definedName>
    <definedName name="한은평균5" localSheetId="2">#REF!</definedName>
    <definedName name="한은평균5">#REF!</definedName>
    <definedName name="한장">[0]!한장</definedName>
    <definedName name="한전평가손">#REF!</definedName>
    <definedName name="한전평가익">#REF!</definedName>
    <definedName name="한진중공업">#REF!</definedName>
    <definedName name="한총2" hidden="1">{#N/A,#N/A,FALSE,"을지 (4)";#N/A,#N/A,FALSE,"을지 (5)";#N/A,#N/A,FALSE,"을지 (6)"}</definedName>
    <definedName name="割引">#REF!</definedName>
    <definedName name="할인3" localSheetId="2">BlankMacro1</definedName>
    <definedName name="할인3">BlankMacro1</definedName>
    <definedName name="할인9월" hidden="1">{#N/A,#N/A,FALSE,"BS";#N/A,#N/A,FALSE,"PL";#N/A,#N/A,FALSE,"처분";#N/A,#N/A,FALSE,"현금";#N/A,#N/A,FALSE,"매출";#N/A,#N/A,FALSE,"원가";#N/A,#N/A,FALSE,"경영"}</definedName>
    <definedName name="할인어음" hidden="1">{#N/A,#N/A,FALSE,"BS";#N/A,#N/A,FALSE,"PL";#N/A,#N/A,FALSE,"처분";#N/A,#N/A,FALSE,"현금";#N/A,#N/A,FALSE,"매출";#N/A,#N/A,FALSE,"원가";#N/A,#N/A,FALSE,"경영"}</definedName>
    <definedName name="할인율">#REF!</definedName>
    <definedName name="합계" localSheetId="2">#REF!</definedName>
    <definedName name="합계">#REF!</definedName>
    <definedName name="합계잔액">[0]!합계잔액</definedName>
    <definedName name="합잔">#REF!</definedName>
    <definedName name="항목">#REF!</definedName>
    <definedName name="항목제목">#REF!</definedName>
    <definedName name="해당월">#REF!</definedName>
    <definedName name="해외">#REF!</definedName>
    <definedName name="허">#REF!</definedName>
    <definedName name="허ㅗ">[0]!허ㅗ</definedName>
    <definedName name="현">#REF!</definedName>
    <definedName name="현금">#REF!</definedName>
    <definedName name="현금거래_5300">#REF!</definedName>
    <definedName name="현금과예금">#REF!</definedName>
    <definedName name="현금등가물" hidden="1">{#N/A,#N/A,FALSE,"Aging Summary";#N/A,#N/A,FALSE,"Ratio Analysis";#N/A,#N/A,FALSE,"Test 120 Day Accts";#N/A,#N/A,FALSE,"Tickmarks"}</definedName>
    <definedName name="현금정산표">[0]!현금정산표</definedName>
    <definedName name="현금출납장">#REF!</definedName>
    <definedName name="현금표">[0]!현금표</definedName>
    <definedName name="현금프름표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현금흐름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현금흐름정산표1111">[0]!현금흐름정산표1111</definedName>
    <definedName name="현금흐름표">[0]!현금흐름표</definedName>
    <definedName name="현대내자터미널">#REF!</definedName>
    <definedName name="現代綜合商事經由分" localSheetId="2">#REF!</definedName>
    <definedName name="現代綜合商事經由分">#REF!</definedName>
    <definedName name="현장">#REF!</definedName>
    <definedName name="현장가">#REF!</definedName>
    <definedName name="현장세">#REF!</definedName>
    <definedName name="현장코드">#REF!</definedName>
    <definedName name="현재가치할인차금">#REF!</definedName>
    <definedName name="현황">#REF!</definedName>
    <definedName name="호">#REF!</definedName>
    <definedName name="호기">[0]!호기</definedName>
    <definedName name="호ㅓ">[0]!호ㅓ</definedName>
    <definedName name="호ㅓㅏ">[0]!호ㅓㅏ</definedName>
    <definedName name="홇" hidden="1">{#N/A,#N/A,TRUE,"Summary";#N/A,#N/A,TRUE,"IS";#N/A,#N/A,TRUE,"Adj";#N/A,#N/A,TRUE,"BS";#N/A,#N/A,TRUE,"CF";#N/A,#N/A,TRUE,"Debt";#N/A,#N/A,TRUE,"IRR"}</definedName>
    <definedName name="홍콩">#REF!</definedName>
    <definedName name="확">#REF!</definedName>
    <definedName name="확인">#REF!</definedName>
    <definedName name="환산">#REF!</definedName>
    <definedName name="환산율">#REF!</definedName>
    <definedName name="환율1">#REF!</definedName>
    <definedName name="환율2">#REF!</definedName>
    <definedName name="환율3">#REF!</definedName>
    <definedName name="환율9703">#REF!</definedName>
    <definedName name="환율상">#REF!</definedName>
    <definedName name="환율하">#REF!</definedName>
    <definedName name="황보영" localSheetId="2">#REF!</definedName>
    <definedName name="황보영">#REF!</definedName>
    <definedName name="황보영1">#REF!</definedName>
    <definedName name="황보영2">#REF!</definedName>
    <definedName name="황보영3">#REF!</definedName>
    <definedName name="황보영4">#REF!</definedName>
    <definedName name="황보영5">#REF!</definedName>
    <definedName name="회사정산표">[0]!회사정산표</definedName>
    <definedName name="회사측대손">#REF!</definedName>
    <definedName name="회수" localSheetId="2">#REF!</definedName>
    <definedName name="회수">#REF!</definedName>
    <definedName name="회원가입권">#REF!</definedName>
    <definedName name="회원권">#REF!</definedName>
    <definedName name="후순위">#REF!</definedName>
    <definedName name="흐름표">[0]!흐름표</definedName>
    <definedName name="ㅏ">[0]!ㅏ</definedName>
    <definedName name="ㅏㅇ">[0]!ㅏㅇ</definedName>
    <definedName name="ㅏㅏㅏ" localSheetId="2">#REF!</definedName>
    <definedName name="ㅏㅏㅏ">#REF!</definedName>
    <definedName name="ㅏㅣㅏㅣ">#REF!</definedName>
    <definedName name="ㅐ">#REF!</definedName>
    <definedName name="ㅐㅐ" hidden="1">{#N/A,#N/A,FALSE,"을지 (4)";#N/A,#N/A,FALSE,"을지 (5)";#N/A,#N/A,FALSE,"을지 (6)"}</definedName>
    <definedName name="ㅐㅑㅔ">[0]!ㅐㅑㅔ</definedName>
    <definedName name="ㅐㅕㅛㅑ">[0]!ㅐㅕㅛㅑ</definedName>
    <definedName name="ㅑ">[0]!ㅑ</definedName>
    <definedName name="ㅑㅑㅑ" hidden="1">{#N/A,#N/A,FALSE,"초도품";#N/A,#N/A,FALSE,"초도품 (2)";#N/A,#N/A,FALSE,"초도품 (3)";#N/A,#N/A,FALSE,"초도품 (4)";#N/A,#N/A,FALSE,"초도품 (5)";#N/A,#N/A,FALSE,"초도품 (6)"}</definedName>
    <definedName name="ㅑㅕㅕㅛ">[0]!ㅑㅕㅕㅛ</definedName>
    <definedName name="ㅑㅕㅛ">[0]!ㅑㅕㅛ</definedName>
    <definedName name="ㅑㅛㅕㅑ">[0]!ㅑㅛㅕㅑ</definedName>
    <definedName name="ㅓ">[0]!ㅓ</definedName>
    <definedName name="ㅓㄴㄱㄴㄱ">[0]!ㅓㄴㄱㄴㄱ</definedName>
    <definedName name="ㅓㄴ교ㅓ">[0]!ㅓㄴ교ㅓ</definedName>
    <definedName name="ㅓㄴㄴ뇨ㅓ">[0]!ㅓㄴㄴ뇨ㅓ</definedName>
    <definedName name="ㅓㄴ서">[0]!ㅓㄴ서</definedName>
    <definedName name="ㅓㅅㄱㅇㄴ쇼ㅓ">[0]!ㅓㅅㄱㅇㄴ쇼ㅓ</definedName>
    <definedName name="ㅓㅇ섯">[0]!ㅓㅇ섯</definedName>
    <definedName name="ㅓㅇ쇼ㅓㄴ">[0]!ㅓㅇ쇼ㅓㄴ</definedName>
    <definedName name="ㅓ요선ㅇ">[0]!ㅓ요선ㅇ</definedName>
    <definedName name="ㅓㅓㅓ">#REF!</definedName>
    <definedName name="ㅓㅗ하ㅗㅎ">[0]!ㅓㅗ하ㅗㅎ</definedName>
    <definedName name="ㅓㅘ">[0]!ㅓㅘ</definedName>
    <definedName name="ㅓㅛㄴㅇ교ㅓ">[0]!ㅓㅛㄴㅇ교ㅓ</definedName>
    <definedName name="ㅓㅛㅅ언">[0]!ㅓㅛㅅ언</definedName>
    <definedName name="ㅓㅛㅅ엉ㅅ">[0]!ㅓㅛㅅ엉ㅅ</definedName>
    <definedName name="ㅓㅛㅇ서">[0]!ㅓㅛㅇ서</definedName>
    <definedName name="ㅔ">[0]!ㅔ</definedName>
    <definedName name="ㅔ갸ㅜㅅ_샤싣ㄴ" localSheetId="2">#REF!</definedName>
    <definedName name="ㅔ갸ㅜㅅ_샤싣ㄴ">#REF!</definedName>
    <definedName name="ㅔㅐㅑ" hidden="1">{#N/A,#N/A,FALSE,"BS";#N/A,#N/A,FALSE,"IS";#N/A,#N/A,FALSE,"결손금처리";#N/A,#N/A,FALSE,"cashflow"}</definedName>
    <definedName name="ㅔㅔ" hidden="1">{#N/A,#N/A,FALSE,"초도품";#N/A,#N/A,FALSE,"초도품 (2)";#N/A,#N/A,FALSE,"초도품 (3)";#N/A,#N/A,FALSE,"초도품 (4)";#N/A,#N/A,FALSE,"초도품 (5)";#N/A,#N/A,FALSE,"초도품 (6)"}</definedName>
    <definedName name="ㅕ">[0]!ㅕ</definedName>
    <definedName name="ㅕㅕㅕ" hidden="1">{#N/A,#N/A,FALSE,"을지 (4)";#N/A,#N/A,FALSE,"을지 (5)";#N/A,#N/A,FALSE,"을지 (6)"}</definedName>
    <definedName name="ㅕㅛㅕ">[0]!ㅕㅛㅕ</definedName>
    <definedName name="ㅗ706">#REF!</definedName>
    <definedName name="ㅗㄱㄴ">[0]!ㅗㄱㄴ</definedName>
    <definedName name="ㅗㄱㄴㄴㄱ속ㄴ">[0]!ㅗㄱㄴㄴㄱ속ㄴ</definedName>
    <definedName name="ㅗㄱㄴ속ㄴ">[0]!ㅗㄱㄴ속ㄴ</definedName>
    <definedName name="ㅗㄱㄴ손">[0]!ㅗㄱㄴ손</definedName>
    <definedName name="ㅗㄱ녹ㄴ">[0]!ㅗㄱ녹ㄴ</definedName>
    <definedName name="ㅗㄱㄷ">[0]!ㅗㄱㄷ</definedName>
    <definedName name="ㅗㄱ소">[0]!ㅗㄱ소</definedName>
    <definedName name="ㅗㄳㄷ곧ㄴ">[0]!ㅗㄳㄷ곧ㄴ</definedName>
    <definedName name="ㅗㄴㄱ소">[0]!ㅗㄴㄱ소</definedName>
    <definedName name="ㅗㄴㄱ손">[0]!ㅗㄴㄱ손</definedName>
    <definedName name="ㅗㄴㄱ손ㄱ">[0]!ㅗㄴㄱ손ㄱ</definedName>
    <definedName name="ㅗㄴㄱ솟ㄱㄴ">[0]!ㅗㄴㄱ솟ㄱㄴ</definedName>
    <definedName name="ㅗㄴ곤">[0]!ㅗㄴ곤</definedName>
    <definedName name="ㅗㄴㄳ">[0]!ㅗㄴㄳ</definedName>
    <definedName name="ㅗㄷ손">[0]!ㅗㄷ손</definedName>
    <definedName name="ㅗㅂ7">#REF!</definedName>
    <definedName name="ㅗㅅㄱ노ㅠㅍ">[0]!ㅗㅅㄱ노ㅠㅍ</definedName>
    <definedName name="ㅗㅅㄱ논">[0]!ㅗㅅㄱ논</definedName>
    <definedName name="ㅗㅅ곤">[0]!ㅗㅅ곤</definedName>
    <definedName name="ㅗㅅㄴ곤고">[0]!ㅗㅅㄴ곤고</definedName>
    <definedName name="ㅗㅓㅏ">[0]!ㅗㅓㅏ</definedName>
    <definedName name="ㅗㅓㅓ">[0]!ㅗㅓㅓ</definedName>
    <definedName name="ㅗㅓㅗ">[0]!ㅗㅓㅗ</definedName>
    <definedName name="ㅗㅗ" hidden="1">{#N/A,#N/A,FALSE,"초도품";#N/A,#N/A,FALSE,"초도품 (2)";#N/A,#N/A,FALSE,"초도품 (3)";#N/A,#N/A,FALSE,"초도품 (4)";#N/A,#N/A,FALSE,"초도품 (5)";#N/A,#N/A,FALSE,"초도품 (6)"}</definedName>
    <definedName name="ㅛ">[0]!ㅛ</definedName>
    <definedName name="ㅛ걱">[0]!ㅛ걱</definedName>
    <definedName name="ㅛ건">[0]!ㅛ건</definedName>
    <definedName name="ㅛ쇼">[0]!ㅛ쇼</definedName>
    <definedName name="ㅛ쇼ㅕ">[0]!ㅛ쇼ㅕ</definedName>
    <definedName name="ㅛㅇㅅ겅ㅅ">[0]!ㅛㅇㅅ겅ㅅ</definedName>
    <definedName name="ㅛㅓ">[0]!ㅛㅓ</definedName>
    <definedName name="ㅛㅓㄴ">[0]!ㅛㅓㄴ</definedName>
    <definedName name="ㅛㅕㅑㅕ">[0]!ㅛㅕㅑㅕ</definedName>
    <definedName name="ㅛㅛㅛ" hidden="1">{#N/A,#N/A,FALSE,"초도품";#N/A,#N/A,FALSE,"초도품 (2)";#N/A,#N/A,FALSE,"초도품 (3)";#N/A,#N/A,FALSE,"초도품 (4)";#N/A,#N/A,FALSE,"초도품 (5)";#N/A,#N/A,FALSE,"초도품 (6)"}</definedName>
    <definedName name="ㅜ">[0]!ㅜ</definedName>
    <definedName name="ㅜㅜ">#REF!</definedName>
    <definedName name="ㅠ" localSheetId="2">#REF!</definedName>
    <definedName name="ㅠ">#REF!</definedName>
    <definedName name="ㅠㄱㄴㄳ">[0]!ㅠㄱㄴㄳ</definedName>
    <definedName name="ㅠㄷㅁ">[0]!ㅠㄷㅁ</definedName>
    <definedName name="ㅠㅅ귷">[0]!ㅠㅅ귷</definedName>
    <definedName name="ㅠㅠ">#REF!</definedName>
    <definedName name="ㅠㅠㅠ">[0]!ㅠㅠㅠ</definedName>
    <definedName name="ㅠㅠㅠㅠㅠㅠ">[0]!ㅠㅠㅠㅠㅠㅠ</definedName>
    <definedName name="ㅡ">[0]!ㅡ</definedName>
    <definedName name="ㅣ" hidden="1">{#N/A,#N/A,FALSE,"초도품";#N/A,#N/A,FALSE,"초도품 (2)";#N/A,#N/A,FALSE,"초도품 (3)";#N/A,#N/A,FALSE,"초도품 (4)";#N/A,#N/A,FALSE,"초도품 (5)";#N/A,#N/A,FALSE,"초도품 (6)"}</definedName>
    <definedName name="ㅣㅏ">[0]!ㅣㅏ</definedName>
    <definedName name="ㅣㅏㅏㅓ">[0]!ㅣㅏㅏㅓ</definedName>
    <definedName name="ㅣㅏㅣㅏㅓ">[0]!ㅣㅏㅣㅏㅓ</definedName>
    <definedName name="ㅣㅣ" hidden="1">{#N/A,#N/A,FALSE,"을지 (4)";#N/A,#N/A,FALSE,"을지 (5)";#N/A,#N/A,FALSE,"을지 (6)"}</definedName>
    <definedName name="ㅣㅣㅣ">#REF!</definedName>
    <definedName name="ㅣㅣㅣㅣ">#REF!</definedName>
    <definedName name="ㅣㅣㅣㅣㅣㅣㅣㄹㄹㄹㄹㄹㄹㄹ">[0]!ㅣㅣㅣㅣㅣㅣㅣㄹㄹㄹㄹㄹㄹㄹ</definedName>
  </definedNames>
  <calcPr calcId="152511"/>
</workbook>
</file>

<file path=xl/calcChain.xml><?xml version="1.0" encoding="utf-8"?>
<calcChain xmlns="http://schemas.openxmlformats.org/spreadsheetml/2006/main">
  <c r="J216" i="3" l="1"/>
  <c r="H216" i="3"/>
  <c r="I210" i="3"/>
  <c r="G210" i="3"/>
  <c r="L108" i="10" l="1"/>
  <c r="J108" i="10"/>
  <c r="L101" i="10"/>
  <c r="J101" i="10"/>
  <c r="J55" i="10" l="1"/>
  <c r="L62" i="10"/>
  <c r="J62" i="10"/>
  <c r="L29" i="10"/>
  <c r="J29" i="10"/>
  <c r="G252" i="3" l="1"/>
  <c r="G169" i="3"/>
  <c r="H253" i="3"/>
  <c r="J170" i="3"/>
  <c r="I137" i="3"/>
  <c r="I223" i="3" l="1"/>
  <c r="G223" i="3"/>
  <c r="I70" i="3"/>
  <c r="H170" i="3"/>
  <c r="G76" i="3"/>
  <c r="H74" i="3" s="1"/>
  <c r="G70" i="3" l="1"/>
  <c r="H288" i="3" l="1"/>
  <c r="H285" i="3"/>
  <c r="H282" i="3"/>
  <c r="H280" i="3"/>
  <c r="H277" i="3" s="1"/>
  <c r="H275" i="3"/>
  <c r="H266" i="3"/>
  <c r="H254" i="3"/>
  <c r="H251" i="3"/>
  <c r="H246" i="3"/>
  <c r="H242" i="3"/>
  <c r="H239" i="3"/>
  <c r="G232" i="3"/>
  <c r="H231" i="3" s="1"/>
  <c r="H227" i="3"/>
  <c r="G221" i="3"/>
  <c r="H220" i="3" s="1"/>
  <c r="H213" i="3"/>
  <c r="G204" i="3"/>
  <c r="G195" i="3"/>
  <c r="G181" i="3"/>
  <c r="H172" i="3"/>
  <c r="H167" i="3"/>
  <c r="H163" i="3"/>
  <c r="H159" i="3"/>
  <c r="H156" i="3"/>
  <c r="G150" i="3"/>
  <c r="G147" i="3" s="1"/>
  <c r="G143" i="3"/>
  <c r="G137" i="3"/>
  <c r="G134" i="3"/>
  <c r="G132" i="3" s="1"/>
  <c r="G129" i="3"/>
  <c r="G126" i="3" s="1"/>
  <c r="H117" i="3"/>
  <c r="H116" i="3" s="1"/>
  <c r="G112" i="3"/>
  <c r="G107" i="3" s="1"/>
  <c r="H106" i="3" s="1"/>
  <c r="H103" i="3"/>
  <c r="G94" i="3"/>
  <c r="H93" i="3" s="1"/>
  <c r="G89" i="3"/>
  <c r="G86" i="3"/>
  <c r="H73" i="3"/>
  <c r="G68" i="3"/>
  <c r="H67" i="3" s="1"/>
  <c r="G65" i="3"/>
  <c r="G62" i="3"/>
  <c r="H51" i="3"/>
  <c r="G37" i="3"/>
  <c r="G31" i="3"/>
  <c r="G28" i="3"/>
  <c r="G24" i="3"/>
  <c r="G22" i="3"/>
  <c r="G18" i="3"/>
  <c r="H13" i="3" s="1"/>
  <c r="K59" i="10"/>
  <c r="L55" i="10" s="1"/>
  <c r="K26" i="10"/>
  <c r="L12" i="10"/>
  <c r="J12" i="10"/>
  <c r="G27" i="3" l="1"/>
  <c r="H21" i="3" s="1"/>
  <c r="H12" i="3" s="1"/>
  <c r="H61" i="3"/>
  <c r="H50" i="3" s="1"/>
  <c r="H85" i="3"/>
  <c r="H229" i="3"/>
  <c r="H250" i="3"/>
  <c r="H125" i="3"/>
  <c r="H215" i="3"/>
  <c r="H295" i="3"/>
  <c r="G193" i="3"/>
  <c r="H179" i="3" s="1"/>
  <c r="H178" i="3" s="1"/>
  <c r="H142" i="3"/>
  <c r="H81" i="3"/>
  <c r="L124" i="10"/>
  <c r="J124" i="10"/>
  <c r="L121" i="10"/>
  <c r="J121" i="10"/>
  <c r="L117" i="10"/>
  <c r="J117" i="10"/>
  <c r="L115" i="10"/>
  <c r="J115" i="10"/>
  <c r="L113" i="10"/>
  <c r="J113" i="10"/>
  <c r="L112" i="10"/>
  <c r="J112" i="10"/>
  <c r="L110" i="10"/>
  <c r="J110" i="10"/>
  <c r="L106" i="10"/>
  <c r="L105" i="10" s="1"/>
  <c r="J106" i="10"/>
  <c r="J105" i="10" s="1"/>
  <c r="L77" i="10"/>
  <c r="J77" i="10"/>
  <c r="L74" i="10"/>
  <c r="J74" i="10"/>
  <c r="L71" i="10"/>
  <c r="J71" i="10"/>
  <c r="L67" i="10"/>
  <c r="J67" i="10"/>
  <c r="L49" i="10"/>
  <c r="L48" i="10" s="1"/>
  <c r="J49" i="10"/>
  <c r="L44" i="10"/>
  <c r="J44" i="10"/>
  <c r="L41" i="10"/>
  <c r="J41" i="10"/>
  <c r="L39" i="10"/>
  <c r="J39" i="10"/>
  <c r="L34" i="10"/>
  <c r="J34" i="10"/>
  <c r="L22" i="10"/>
  <c r="J22" i="10"/>
  <c r="L11" i="10"/>
  <c r="J11" i="10"/>
  <c r="H124" i="3" l="1"/>
  <c r="H273" i="3"/>
  <c r="H296" i="3" s="1"/>
  <c r="J48" i="10"/>
  <c r="J104" i="10" s="1"/>
  <c r="J120" i="10" s="1"/>
  <c r="J123" i="10" s="1"/>
  <c r="J127" i="10" s="1"/>
  <c r="H176" i="3"/>
  <c r="H297" i="3" s="1"/>
  <c r="L104" i="10"/>
  <c r="L120" i="10" s="1"/>
  <c r="L123" i="10" s="1"/>
  <c r="L127" i="10" s="1"/>
  <c r="J253" i="3"/>
  <c r="I76" i="3" l="1"/>
  <c r="I181" i="3" l="1"/>
  <c r="I28" i="3" l="1"/>
  <c r="I22" i="3"/>
  <c r="J285" i="3"/>
  <c r="J242" i="3"/>
  <c r="J175" i="3"/>
  <c r="I162" i="3"/>
  <c r="I52" i="3" l="1"/>
  <c r="I48" i="3"/>
  <c r="I158" i="3"/>
  <c r="I155" i="3"/>
  <c r="I118" i="3"/>
  <c r="I105" i="3"/>
  <c r="I19" i="3"/>
  <c r="J280" i="3" l="1"/>
  <c r="J246" i="3"/>
  <c r="J288" i="3"/>
  <c r="J282" i="3"/>
  <c r="J277" i="3"/>
  <c r="J275" i="3"/>
  <c r="J266" i="3"/>
  <c r="J254" i="3"/>
  <c r="J251" i="3"/>
  <c r="J239" i="3"/>
  <c r="I232" i="3"/>
  <c r="J231" i="3" s="1"/>
  <c r="I221" i="3"/>
  <c r="J213" i="3"/>
  <c r="I204" i="3"/>
  <c r="I195" i="3"/>
  <c r="J172" i="3"/>
  <c r="J167" i="3"/>
  <c r="J163" i="3"/>
  <c r="J159" i="3"/>
  <c r="J156" i="3"/>
  <c r="I150" i="3"/>
  <c r="I147" i="3" s="1"/>
  <c r="I143" i="3"/>
  <c r="I134" i="3"/>
  <c r="I132" i="3" s="1"/>
  <c r="I129" i="3"/>
  <c r="I126" i="3" s="1"/>
  <c r="J117" i="3"/>
  <c r="J116" i="3" s="1"/>
  <c r="I112" i="3"/>
  <c r="I107" i="3" s="1"/>
  <c r="J106" i="3" s="1"/>
  <c r="J103" i="3"/>
  <c r="I94" i="3"/>
  <c r="J93" i="3" s="1"/>
  <c r="I89" i="3"/>
  <c r="I86" i="3"/>
  <c r="J74" i="3"/>
  <c r="J73" i="3" s="1"/>
  <c r="I68" i="3"/>
  <c r="I65" i="3"/>
  <c r="I62" i="3"/>
  <c r="J51" i="3"/>
  <c r="I37" i="3"/>
  <c r="I31" i="3"/>
  <c r="I27" i="3" s="1"/>
  <c r="I24" i="3"/>
  <c r="I18" i="3"/>
  <c r="J13" i="3" s="1"/>
  <c r="J125" i="3" l="1"/>
  <c r="J21" i="3"/>
  <c r="J12" i="3" s="1"/>
  <c r="J61" i="3"/>
  <c r="J85" i="3"/>
  <c r="J295" i="3"/>
  <c r="J250" i="3"/>
  <c r="I193" i="3"/>
  <c r="J81" i="3"/>
  <c r="J67" i="3"/>
  <c r="J50" i="3" s="1"/>
  <c r="J142" i="3"/>
  <c r="J220" i="3"/>
  <c r="J229" i="3"/>
  <c r="J215" i="3"/>
  <c r="K164" i="2"/>
  <c r="L163" i="2" s="1"/>
  <c r="I164" i="2"/>
  <c r="J163" i="2" s="1"/>
  <c r="K175" i="2"/>
  <c r="I175" i="2"/>
  <c r="I106" i="2"/>
  <c r="K75" i="2"/>
  <c r="I75" i="2"/>
  <c r="I74" i="2" s="1"/>
  <c r="I167" i="2"/>
  <c r="I166" i="2"/>
  <c r="P207" i="2"/>
  <c r="N207" i="2"/>
  <c r="L207" i="2"/>
  <c r="J207" i="2"/>
  <c r="P205" i="2"/>
  <c r="P204" i="2" s="1"/>
  <c r="N205" i="2"/>
  <c r="N204" i="2" s="1"/>
  <c r="L205" i="2"/>
  <c r="L204" i="2" s="1"/>
  <c r="J205" i="2"/>
  <c r="J204" i="2" s="1"/>
  <c r="P202" i="2"/>
  <c r="N202" i="2"/>
  <c r="L202" i="2"/>
  <c r="J202" i="2"/>
  <c r="P200" i="2"/>
  <c r="P199" i="2"/>
  <c r="N200" i="2"/>
  <c r="N199" i="2"/>
  <c r="L200" i="2"/>
  <c r="L199" i="2" s="1"/>
  <c r="J200" i="2"/>
  <c r="P196" i="2"/>
  <c r="N196" i="2"/>
  <c r="L196" i="2"/>
  <c r="J196" i="2"/>
  <c r="P163" i="2"/>
  <c r="P165" i="2"/>
  <c r="N165" i="2"/>
  <c r="L165" i="2"/>
  <c r="O160" i="2"/>
  <c r="O156" i="2"/>
  <c r="O153" i="2"/>
  <c r="O109" i="2"/>
  <c r="P108" i="2" s="1"/>
  <c r="P101" i="2"/>
  <c r="O89" i="2"/>
  <c r="O87" i="2" s="1"/>
  <c r="O84" i="2"/>
  <c r="O79" i="2"/>
  <c r="P168" i="2"/>
  <c r="N168" i="2"/>
  <c r="L168" i="2"/>
  <c r="K160" i="2"/>
  <c r="K156" i="2"/>
  <c r="K153" i="2"/>
  <c r="O148" i="2"/>
  <c r="M148" i="2"/>
  <c r="K148" i="2"/>
  <c r="O145" i="2"/>
  <c r="M145" i="2"/>
  <c r="K145" i="2"/>
  <c r="O140" i="2"/>
  <c r="M140" i="2"/>
  <c r="K140" i="2"/>
  <c r="O130" i="2"/>
  <c r="M130" i="2"/>
  <c r="K130" i="2"/>
  <c r="O123" i="2"/>
  <c r="M123" i="2"/>
  <c r="K123" i="2"/>
  <c r="O137" i="2"/>
  <c r="M137" i="2"/>
  <c r="K137" i="2"/>
  <c r="K135" i="2"/>
  <c r="O135" i="2"/>
  <c r="O133" i="2"/>
  <c r="M133" i="2"/>
  <c r="K133" i="2"/>
  <c r="I137" i="2"/>
  <c r="M135" i="2"/>
  <c r="I135" i="2"/>
  <c r="O127" i="2"/>
  <c r="M127" i="2"/>
  <c r="K127" i="2"/>
  <c r="I127" i="2"/>
  <c r="O116" i="2"/>
  <c r="P115" i="2" s="1"/>
  <c r="M116" i="2"/>
  <c r="K116" i="2"/>
  <c r="L115" i="2" s="1"/>
  <c r="K109" i="2"/>
  <c r="L108" i="2" s="1"/>
  <c r="N101" i="2"/>
  <c r="L101" i="2"/>
  <c r="M84" i="2"/>
  <c r="K84" i="2"/>
  <c r="M79" i="2"/>
  <c r="K79" i="2"/>
  <c r="I79" i="2"/>
  <c r="K87" i="2"/>
  <c r="I87" i="2"/>
  <c r="O74" i="2"/>
  <c r="M74" i="2"/>
  <c r="K74" i="2"/>
  <c r="O71" i="2"/>
  <c r="M71" i="2"/>
  <c r="K71" i="2"/>
  <c r="O66" i="2"/>
  <c r="P65" i="2"/>
  <c r="M66" i="2"/>
  <c r="N65" i="2"/>
  <c r="K66" i="2"/>
  <c r="I66" i="2"/>
  <c r="I18" i="2"/>
  <c r="I15" i="2" s="1"/>
  <c r="J14" i="2" s="1"/>
  <c r="K18" i="2"/>
  <c r="K15" i="2" s="1"/>
  <c r="O18" i="2"/>
  <c r="O15" i="2" s="1"/>
  <c r="M18" i="2"/>
  <c r="O50" i="2"/>
  <c r="O49" i="2" s="1"/>
  <c r="O44" i="2"/>
  <c r="O41" i="2"/>
  <c r="O38" i="2"/>
  <c r="O37" i="2" s="1"/>
  <c r="O61" i="2"/>
  <c r="M61" i="2"/>
  <c r="K61" i="2"/>
  <c r="I61" i="2"/>
  <c r="K58" i="2"/>
  <c r="K50" i="2"/>
  <c r="K49" i="2" s="1"/>
  <c r="K44" i="2"/>
  <c r="K41" i="2"/>
  <c r="K38" i="2"/>
  <c r="O56" i="2"/>
  <c r="M56" i="2"/>
  <c r="K56" i="2"/>
  <c r="I56" i="2"/>
  <c r="O58" i="2"/>
  <c r="M58" i="2"/>
  <c r="I58" i="2"/>
  <c r="L210" i="2"/>
  <c r="J210" i="2"/>
  <c r="J168" i="2"/>
  <c r="I160" i="2"/>
  <c r="I156" i="2"/>
  <c r="J152" i="2" s="1"/>
  <c r="I153" i="2"/>
  <c r="I148" i="2"/>
  <c r="I145" i="2"/>
  <c r="I140" i="2"/>
  <c r="I133" i="2"/>
  <c r="I130" i="2"/>
  <c r="I123" i="2"/>
  <c r="I116" i="2"/>
  <c r="J115" i="2" s="1"/>
  <c r="I109" i="2"/>
  <c r="J108" i="2" s="1"/>
  <c r="L104" i="2"/>
  <c r="J104" i="2"/>
  <c r="J101" i="2"/>
  <c r="K98" i="2"/>
  <c r="I98" i="2"/>
  <c r="K96" i="2"/>
  <c r="I96" i="2"/>
  <c r="I84" i="2"/>
  <c r="I71" i="2"/>
  <c r="K63" i="2"/>
  <c r="I63" i="2"/>
  <c r="I50" i="2"/>
  <c r="I49" i="2" s="1"/>
  <c r="I44" i="2"/>
  <c r="I41" i="2"/>
  <c r="I38" i="2"/>
  <c r="K24" i="2"/>
  <c r="I24" i="2"/>
  <c r="P210" i="2"/>
  <c r="N210" i="2"/>
  <c r="M109" i="2"/>
  <c r="N108" i="2" s="1"/>
  <c r="M89" i="2"/>
  <c r="M87" i="2" s="1"/>
  <c r="M44" i="2"/>
  <c r="M37" i="2" s="1"/>
  <c r="M38" i="2"/>
  <c r="M160" i="2"/>
  <c r="M156" i="2"/>
  <c r="M153" i="2"/>
  <c r="N152" i="2" s="1"/>
  <c r="M50" i="2"/>
  <c r="M49" i="2"/>
  <c r="N163" i="2"/>
  <c r="M15" i="2"/>
  <c r="M24" i="2"/>
  <c r="O24" i="2"/>
  <c r="M41" i="2"/>
  <c r="M63" i="2"/>
  <c r="O63" i="2"/>
  <c r="M98" i="2"/>
  <c r="M96" i="2" s="1"/>
  <c r="N78" i="2" s="1"/>
  <c r="O98" i="2"/>
  <c r="O96" i="2" s="1"/>
  <c r="N104" i="2"/>
  <c r="P104" i="2"/>
  <c r="J199" i="2"/>
  <c r="P139" i="2"/>
  <c r="L78" i="2"/>
  <c r="J124" i="3" l="1"/>
  <c r="P152" i="2"/>
  <c r="J78" i="2"/>
  <c r="K37" i="2"/>
  <c r="P107" i="2"/>
  <c r="P36" i="2"/>
  <c r="N139" i="2"/>
  <c r="L152" i="2"/>
  <c r="J176" i="3"/>
  <c r="J179" i="3"/>
  <c r="J178" i="3" s="1"/>
  <c r="J273" i="3" s="1"/>
  <c r="J296" i="3" s="1"/>
  <c r="N14" i="2"/>
  <c r="I37" i="2"/>
  <c r="J36" i="2" s="1"/>
  <c r="P14" i="2"/>
  <c r="N115" i="2"/>
  <c r="N107" i="2" s="1"/>
  <c r="L14" i="2"/>
  <c r="N36" i="2"/>
  <c r="N13" i="2" s="1"/>
  <c r="N198" i="2" s="1"/>
  <c r="N209" i="2" s="1"/>
  <c r="N212" i="2" s="1"/>
  <c r="N213" i="2" s="1"/>
  <c r="N216" i="2" s="1"/>
  <c r="J139" i="2"/>
  <c r="L65" i="2"/>
  <c r="L139" i="2"/>
  <c r="L107" i="2" s="1"/>
  <c r="J165" i="2"/>
  <c r="L36" i="2"/>
  <c r="J65" i="2"/>
  <c r="P78" i="2"/>
  <c r="P13" i="2"/>
  <c r="P198" i="2" l="1"/>
  <c r="P209" i="2" s="1"/>
  <c r="P212" i="2" s="1"/>
  <c r="P213" i="2" s="1"/>
  <c r="P216" i="2" s="1"/>
  <c r="L13" i="2"/>
  <c r="L198" i="2" s="1"/>
  <c r="L209" i="2" s="1"/>
  <c r="L212" i="2" s="1"/>
  <c r="L213" i="2" s="1"/>
  <c r="L216" i="2" s="1"/>
  <c r="L220" i="2" s="1"/>
  <c r="J297" i="3"/>
  <c r="J13" i="2"/>
  <c r="J107" i="2"/>
  <c r="J198" i="2" l="1"/>
  <c r="J209" i="2" s="1"/>
  <c r="J212" i="2" s="1"/>
  <c r="J213" i="2" s="1"/>
  <c r="J216" i="2" s="1"/>
  <c r="J220" i="2" s="1"/>
</calcChain>
</file>

<file path=xl/sharedStrings.xml><?xml version="1.0" encoding="utf-8"?>
<sst xmlns="http://schemas.openxmlformats.org/spreadsheetml/2006/main" count="2712" uniqueCount="688">
  <si>
    <t>포괄손익계산서</t>
  </si>
  <si>
    <t>당(월)기</t>
  </si>
  <si>
    <t>금          액</t>
  </si>
  <si>
    <t>Ⅰ.영업수익</t>
  </si>
  <si>
    <t xml:space="preserve"> </t>
  </si>
  <si>
    <t>가.수수료수익</t>
  </si>
  <si>
    <t>① 유가증권시장</t>
  </si>
  <si>
    <t>a.수탁수수료 주식</t>
  </si>
  <si>
    <t>b.수탁수수료 채권</t>
  </si>
  <si>
    <t>② 코스닥시장</t>
  </si>
  <si>
    <t>③ 파생상품시장</t>
  </si>
  <si>
    <t>a.선물수수료</t>
  </si>
  <si>
    <t>ㄱ.주가지수 선물수수료</t>
  </si>
  <si>
    <t>ㄴ.개별주식 선물수수료</t>
  </si>
  <si>
    <t>ㄷ.가공채권 선물 수수료</t>
  </si>
  <si>
    <t>ㄹ.통화선물 수수료</t>
  </si>
  <si>
    <t>ㅁ.상품선물 수수료</t>
  </si>
  <si>
    <t>b.옵션수수료</t>
  </si>
  <si>
    <t>ㄱ.주가지수 옵션수수료</t>
  </si>
  <si>
    <t>④ 외화증권수탁</t>
  </si>
  <si>
    <t>a.외화증권수탁(JPY)</t>
  </si>
  <si>
    <t>b.외화증권수탁(]HKD)</t>
  </si>
  <si>
    <t>c.외화증권수탁(USD)</t>
  </si>
  <si>
    <t>d.외화증권수탁(CAD)</t>
  </si>
  <si>
    <t>e.외화증권수탁(EUR)</t>
  </si>
  <si>
    <t>f.외화증권수탁(GBP)</t>
  </si>
  <si>
    <t>g.외화증권수탁(SGD)</t>
  </si>
  <si>
    <t>⑤ 해외파생상품</t>
  </si>
  <si>
    <t>a.중개</t>
  </si>
  <si>
    <t>b.총괄</t>
  </si>
  <si>
    <t>c.FX마진</t>
  </si>
  <si>
    <t>⑥ 기타</t>
  </si>
  <si>
    <t>a.기타장외수수료주식</t>
  </si>
  <si>
    <t>b.기타장외수수료 채권</t>
  </si>
  <si>
    <t>2) 인수및주선수수료</t>
  </si>
  <si>
    <t>① 원화증권</t>
  </si>
  <si>
    <t>a.인수및주선수수료 주식</t>
  </si>
  <si>
    <t>b.인수및주선수수료 채권</t>
  </si>
  <si>
    <t>② 외화증권</t>
  </si>
  <si>
    <t>a.외화증권인수및주선수수료 채권</t>
  </si>
  <si>
    <t>3) 사채모집수탁수수료</t>
  </si>
  <si>
    <t>4) 집합투자증권취급수수료</t>
  </si>
  <si>
    <t>① 수익증권취급수수료</t>
  </si>
  <si>
    <t>② 판매보수</t>
  </si>
  <si>
    <t>5) 자산관리수수료</t>
  </si>
  <si>
    <t>① 투자일임</t>
  </si>
  <si>
    <t>6) 매수및합병수수료</t>
  </si>
  <si>
    <t>① 구조조정및금융상담수수료</t>
  </si>
  <si>
    <t>7) 지급보증료</t>
  </si>
  <si>
    <t>8) 기타수수료수익</t>
  </si>
  <si>
    <t>① 업무수수료</t>
  </si>
  <si>
    <t>② 은행이체수수료(수입)</t>
  </si>
  <si>
    <t>③ 송금수수료(소액결제)</t>
  </si>
  <si>
    <t>④ 환전수수료(일본_in)</t>
  </si>
  <si>
    <t>⑤ 환전수수료(일본_out)</t>
  </si>
  <si>
    <t>⑥ 공모주청약수수료</t>
  </si>
  <si>
    <t>⑦ 환전수수료(홍콩_out)</t>
  </si>
  <si>
    <t>⑧ 환전수수료(싱가폴)</t>
  </si>
  <si>
    <t>⑨ 환전수수료(프랑스)</t>
  </si>
  <si>
    <t>⑩ 환전수수료(미국)</t>
  </si>
  <si>
    <t>⑪  환전수수료(캐나다)</t>
  </si>
  <si>
    <t>⑫ 환전수수료(독일)</t>
  </si>
  <si>
    <t>⑬ 환전수수료(영국)</t>
  </si>
  <si>
    <t>⑭ 시세사용료(홍콩)</t>
  </si>
  <si>
    <t>⑮ 시세사용료(미국)</t>
  </si>
  <si>
    <t>(16) 시세사용료(캐나다)</t>
  </si>
  <si>
    <t>(17) 기타수수료수익-CMS</t>
  </si>
  <si>
    <t>(18) 기타수수료수익-기타</t>
  </si>
  <si>
    <t>나.유가증권평가 및 처분이익</t>
  </si>
  <si>
    <t>1) 단기매매증권처분이익</t>
  </si>
  <si>
    <t>① 주식처분이익</t>
  </si>
  <si>
    <t>a.주식처분이익</t>
  </si>
  <si>
    <t>b.외화주식처분이익</t>
  </si>
  <si>
    <t>② 신주인수권증서처분이익</t>
  </si>
  <si>
    <t>a.신주인수권증서처분이익</t>
  </si>
  <si>
    <t>b.신주인수권증서전환이익</t>
  </si>
  <si>
    <t>③ 채권처분이익</t>
  </si>
  <si>
    <t>a.채권처분이익</t>
  </si>
  <si>
    <t>④ 집합투자증권처분이익</t>
  </si>
  <si>
    <t>⑤ 기업어음증권처분이익</t>
  </si>
  <si>
    <t>⑥ 단기매매증권상환이익</t>
  </si>
  <si>
    <t>2) 단기매매증권평가이익</t>
  </si>
  <si>
    <t>① 주식평가이익</t>
  </si>
  <si>
    <t>a.주식평가이익</t>
  </si>
  <si>
    <t>b.외화주식평가이익</t>
  </si>
  <si>
    <t>② 신주인수권증서평가이익</t>
  </si>
  <si>
    <t>③ 채권평가이익</t>
  </si>
  <si>
    <t>3) 매도유가증권평가이익</t>
  </si>
  <si>
    <t>4) 당기손익인식지정금융자산처분이익</t>
  </si>
  <si>
    <t>① 파생결합증권처분이익</t>
  </si>
  <si>
    <t>a.주식워런트증권</t>
  </si>
  <si>
    <t>다.파생상품거래및평가이익</t>
  </si>
  <si>
    <t>1) 선물거래이익</t>
  </si>
  <si>
    <t>① 선물매매이익</t>
  </si>
  <si>
    <t>② 선물정산이익</t>
  </si>
  <si>
    <t>③ 해외선물매매이익</t>
  </si>
  <si>
    <t>2) 장내옵션거래이익</t>
  </si>
  <si>
    <t>① 옵션매매이익</t>
  </si>
  <si>
    <t>② 옵션평가이익</t>
  </si>
  <si>
    <t>3) 장외파생상품거래이익</t>
  </si>
  <si>
    <t>① 장외파생상품매매이익</t>
  </si>
  <si>
    <t>② 장외파생상품평가이익</t>
  </si>
  <si>
    <t>③ FX마진 매매이익</t>
  </si>
  <si>
    <t>라.이자수익</t>
  </si>
  <si>
    <t>1) 현금및예치금이자수익</t>
  </si>
  <si>
    <t>① 예금이자</t>
  </si>
  <si>
    <t>② 증금예치금이자</t>
  </si>
  <si>
    <t>③ 차주매각대금이용료</t>
  </si>
  <si>
    <t>2) 단기매매금융자산이자수익</t>
  </si>
  <si>
    <t>① 채권이자</t>
  </si>
  <si>
    <t>② 기업어음증권이자</t>
  </si>
  <si>
    <t>3) 대출채권이자</t>
  </si>
  <si>
    <t>① 콜론이자</t>
  </si>
  <si>
    <t>② 신용공여이자</t>
  </si>
  <si>
    <t>a.신용거래융자이자</t>
  </si>
  <si>
    <t>b.예탁증권담보대출이자</t>
  </si>
  <si>
    <t>ㄱ.예탁담보대출이자</t>
  </si>
  <si>
    <t>ㄴ.매도담보대출이자</t>
  </si>
  <si>
    <t>③ 환매조건부채권매수이자</t>
  </si>
  <si>
    <t>4) 기타이자수익</t>
  </si>
  <si>
    <t>① 미수금이자</t>
  </si>
  <si>
    <t>② 기타이자수익</t>
  </si>
  <si>
    <t>a.이자수익-차액결제</t>
  </si>
  <si>
    <t>b.기타이자(미수.연체료.주택)</t>
  </si>
  <si>
    <t>마.배당금수익</t>
  </si>
  <si>
    <t>1) 단기매매금융자산배당금수익</t>
  </si>
  <si>
    <t>바.외환거래이익</t>
  </si>
  <si>
    <t>1) 외환차익</t>
  </si>
  <si>
    <t>2) 외화환산이익</t>
  </si>
  <si>
    <t>사.기타의 영업수익</t>
  </si>
  <si>
    <t>1) 별도예치금 평가이익</t>
  </si>
  <si>
    <t>2) 기타대손충당금환입</t>
  </si>
  <si>
    <t>가.수수료비용</t>
  </si>
  <si>
    <t>1) 매매수수료</t>
  </si>
  <si>
    <t>① 매매수수료-국내분</t>
  </si>
  <si>
    <t>a.예탁원수수료(코스닥)</t>
  </si>
  <si>
    <t>b.예탁원수수료(거래소)</t>
  </si>
  <si>
    <t>c.거래소정률회비</t>
  </si>
  <si>
    <t>d.선물정률회비</t>
  </si>
  <si>
    <t>ㄱ.주가지수 선물정률회비</t>
  </si>
  <si>
    <t>ㄴ.개별주식 선물정률회비</t>
  </si>
  <si>
    <t>ㄷ.가공채권 선물정률회비</t>
  </si>
  <si>
    <t>ㄹ.통화 선물정률회비</t>
  </si>
  <si>
    <t>ㅁ.상품 선물정률회비</t>
  </si>
  <si>
    <t>e.옵션정률회비</t>
  </si>
  <si>
    <t>ㄱ.주가지수 옵션정률회비</t>
  </si>
  <si>
    <t>f.취급수수료(은행)</t>
  </si>
  <si>
    <t>g.코스닥 정율회비</t>
  </si>
  <si>
    <t>h.거래소 프로세스 사용료</t>
  </si>
  <si>
    <t>ㄱ.유가</t>
  </si>
  <si>
    <t>ㄴ.코스닥</t>
  </si>
  <si>
    <t>ㄷ.파생</t>
  </si>
  <si>
    <t>i.예탁원 보관기관 수수료</t>
  </si>
  <si>
    <t>ㄱ.자기</t>
  </si>
  <si>
    <t>ㄴ.고객</t>
  </si>
  <si>
    <t>j.예탁원대체수수료</t>
  </si>
  <si>
    <t>ㄱ.자기(예탁원대체수수료)</t>
  </si>
  <si>
    <t>ㄴ.고객(예탁원대체수수료)</t>
  </si>
  <si>
    <t>k.매매수수료-기타</t>
  </si>
  <si>
    <t>② 매매수수료-해외분</t>
  </si>
  <si>
    <t>a.일본주식 매매수수료</t>
  </si>
  <si>
    <t>b.홍콩주식 매매수수료</t>
  </si>
  <si>
    <t>c.미국주식 매매수수료</t>
  </si>
  <si>
    <t>d.캐나다주식 매매수수료</t>
  </si>
  <si>
    <t>e.독일주식 매매수수료</t>
  </si>
  <si>
    <t>f.영국주식 매매수수료</t>
  </si>
  <si>
    <t>g.매매수수료-해외선물(FCM)</t>
  </si>
  <si>
    <t>h.싱가폴주식 매매수수료</t>
  </si>
  <si>
    <t>i.기타</t>
  </si>
  <si>
    <t>2) 투자상담사수수료</t>
  </si>
  <si>
    <t>3) 투자일임수수료</t>
  </si>
  <si>
    <t>4) 기타수수료비용</t>
  </si>
  <si>
    <t>나.유가증권평가 및 처분손실</t>
  </si>
  <si>
    <t>1) 단기매매증권처분손실</t>
  </si>
  <si>
    <t>① 주식처분손실</t>
  </si>
  <si>
    <t>a.주식처분손실</t>
  </si>
  <si>
    <t>② 신주인수권증서처분손실</t>
  </si>
  <si>
    <t>a.신주인수권증서처분손실</t>
  </si>
  <si>
    <t>b.신주인수권증서전환손실</t>
  </si>
  <si>
    <t>③ 채권처분손실</t>
  </si>
  <si>
    <t>a.채권처분손실</t>
  </si>
  <si>
    <t>b.매도채권매매손실</t>
  </si>
  <si>
    <t>④ 집합투자증권처분손실</t>
  </si>
  <si>
    <t>⑤ 기업어음증권처분손실</t>
  </si>
  <si>
    <t>⑥ 단기매매증권상환손실</t>
  </si>
  <si>
    <t>2) 단기매매증권평가손실</t>
  </si>
  <si>
    <t>① 주식평가손실</t>
  </si>
  <si>
    <t>a.주식평가손실</t>
  </si>
  <si>
    <t>② 신주인수권증서평가손실</t>
  </si>
  <si>
    <t>③ 채권평가손실</t>
  </si>
  <si>
    <t>a.채권평가손실</t>
  </si>
  <si>
    <t>3) 매도유가증권평가손실</t>
  </si>
  <si>
    <t>② 채권평가손실</t>
  </si>
  <si>
    <t>4) 당기손익인식지정금융자산처분손실</t>
  </si>
  <si>
    <t>① 파생결합증권처분손실</t>
  </si>
  <si>
    <t>5) 매도가능증권처분손실</t>
  </si>
  <si>
    <t>① 집합투자증권처분손실</t>
  </si>
  <si>
    <t>다.파생상품거래및평가손실</t>
  </si>
  <si>
    <t>1) 장내파생상품거래손실</t>
  </si>
  <si>
    <t>① 선물매매손실</t>
  </si>
  <si>
    <t>② 선물정산손실</t>
  </si>
  <si>
    <t>③ 해외선물매매손실</t>
  </si>
  <si>
    <t>2) 장내옵션거래손실</t>
  </si>
  <si>
    <t>① 옵션매매손실</t>
  </si>
  <si>
    <t>② 옵션평가손실</t>
  </si>
  <si>
    <t>3) 장외파생상품거래손실</t>
  </si>
  <si>
    <t>① 장외파생상품매매손실</t>
  </si>
  <si>
    <t>② 장외파생상품평가손실</t>
  </si>
  <si>
    <t>③ FX마진 매매손실</t>
  </si>
  <si>
    <t>라.이자비용</t>
  </si>
  <si>
    <t>1) 예수부채이자비용</t>
  </si>
  <si>
    <t>① 투자자예탁금이용료</t>
  </si>
  <si>
    <t>② 대주매각대금이용료</t>
  </si>
  <si>
    <t>2) 차입부채이자비용</t>
  </si>
  <si>
    <t>① 콜머니이자</t>
  </si>
  <si>
    <t>② 차입금이자</t>
  </si>
  <si>
    <t>a.증금차입금이자</t>
  </si>
  <si>
    <t>ㄱ.유통금융지급이자</t>
  </si>
  <si>
    <t>ㄴ.담보금융지원지급이자</t>
  </si>
  <si>
    <t>ㄷ.기타증금차입금지급이자</t>
  </si>
  <si>
    <t>b.은행차입금이자</t>
  </si>
  <si>
    <t>c.기타</t>
  </si>
  <si>
    <t>③ 환매조건부채권매도이자</t>
  </si>
  <si>
    <t>a.조건부매도차손</t>
  </si>
  <si>
    <t>b.조건부매도차손(기관RP)</t>
  </si>
  <si>
    <t>3) 기타이자비용</t>
  </si>
  <si>
    <t>① 이자비용-차액결제</t>
  </si>
  <si>
    <t>② 기타이자비용</t>
  </si>
  <si>
    <t>마.대출채권평가 및 처분손실</t>
  </si>
  <si>
    <t>1) 대손상각비</t>
  </si>
  <si>
    <t>바.외환거래손실</t>
  </si>
  <si>
    <t>1) 외환차손</t>
  </si>
  <si>
    <t>2) 외화환산손실</t>
  </si>
  <si>
    <t>사.판매비와관리비</t>
  </si>
  <si>
    <t>1) 급여</t>
  </si>
  <si>
    <t>① 단기종업원급여</t>
  </si>
  <si>
    <t>a.직원</t>
  </si>
  <si>
    <t>ㄱ.직원급여</t>
  </si>
  <si>
    <t>ㄴ.직원상여</t>
  </si>
  <si>
    <t>ㄷ.직원상여(성과급)</t>
  </si>
  <si>
    <t>b.임원</t>
  </si>
  <si>
    <t>ㄱ.임원급여</t>
  </si>
  <si>
    <t>ㄴ.임원상여(성과급)</t>
  </si>
  <si>
    <t>2) 퇴직급여</t>
  </si>
  <si>
    <t>① 확정급여형퇴직급여</t>
  </si>
  <si>
    <t>a.당기근무원가</t>
  </si>
  <si>
    <t>ㄱ.퇴직금</t>
  </si>
  <si>
    <t>ㄴ.퇴직금(임원)</t>
  </si>
  <si>
    <t>3) 복리후생비</t>
  </si>
  <si>
    <t>4) 전산운용비</t>
  </si>
  <si>
    <t>5) 임차료</t>
  </si>
  <si>
    <t>6) 지급수수료</t>
  </si>
  <si>
    <t>7) 접대비</t>
  </si>
  <si>
    <t>8) 광고선전비</t>
  </si>
  <si>
    <t>9) 감가상각비</t>
  </si>
  <si>
    <t>10) 조사연구비</t>
  </si>
  <si>
    <t>11) 연수비</t>
  </si>
  <si>
    <t>12) 무형자산상각비</t>
  </si>
  <si>
    <t>13) 세금과공과금</t>
  </si>
  <si>
    <t>14) 판매부대비</t>
  </si>
  <si>
    <t>15) 수도광열및사옥관리비</t>
  </si>
  <si>
    <t>16) 회의비</t>
  </si>
  <si>
    <t>17) 여비교통비</t>
  </si>
  <si>
    <t>18) 도서인쇄비</t>
  </si>
  <si>
    <t>19) 차량유지비</t>
  </si>
  <si>
    <t>20) 소모품비</t>
  </si>
  <si>
    <t>21) 보험료</t>
  </si>
  <si>
    <t>22) 행사비</t>
  </si>
  <si>
    <t>23) 기타</t>
  </si>
  <si>
    <t>Ⅲ.영     업     이     익</t>
  </si>
  <si>
    <t>Ⅳ.영업외수익</t>
  </si>
  <si>
    <t>가.유형자산관련수익</t>
  </si>
  <si>
    <t>1) 유형자산처분이익</t>
  </si>
  <si>
    <t>나.기타영업외수익</t>
  </si>
  <si>
    <t>1) 기타(잡수익)</t>
  </si>
  <si>
    <t>Ⅴ.영업외비용</t>
  </si>
  <si>
    <t>가.유형자산관련비용</t>
  </si>
  <si>
    <t>1) 유형자산처분손실</t>
  </si>
  <si>
    <t>나.기타영업외비용</t>
  </si>
  <si>
    <t>1) 기타(잡손실)</t>
  </si>
  <si>
    <t>Ⅵ.법인세비용 차감전 계속사업손익</t>
  </si>
  <si>
    <t>Ⅶ.계속사업법인세비용</t>
  </si>
  <si>
    <t>가.법인세비용</t>
  </si>
  <si>
    <t>Ⅷ.계속사업이익(손실)</t>
  </si>
  <si>
    <t>Ⅹ.집합손익</t>
  </si>
  <si>
    <t>ⅩⅠ.당   기    순   이   익</t>
  </si>
  <si>
    <t>2011. Q1</t>
    <phoneticPr fontId="12" type="noConversion"/>
  </si>
  <si>
    <t>2010.Q2</t>
    <phoneticPr fontId="12" type="noConversion"/>
  </si>
  <si>
    <t>제 13기 1분기 : 2011.04.01 부터 2011.06.30까지</t>
    <phoneticPr fontId="12" type="noConversion"/>
  </si>
  <si>
    <t>제 12기 1분기 : 2010.04.01 부터 2010.06.30까지</t>
    <phoneticPr fontId="12" type="noConversion"/>
  </si>
  <si>
    <t>이트레이드증권㈜</t>
    <phoneticPr fontId="12" type="noConversion"/>
  </si>
  <si>
    <t>(단위: 원)</t>
    <phoneticPr fontId="12" type="noConversion"/>
  </si>
  <si>
    <t>1) 수탁수수료</t>
    <phoneticPr fontId="12" type="noConversion"/>
  </si>
  <si>
    <t>계  정  과  목</t>
    <phoneticPr fontId="12" type="noConversion"/>
  </si>
  <si>
    <t>나.금융상품평가및처분손익</t>
    <phoneticPr fontId="12" type="noConversion"/>
  </si>
  <si>
    <t>② 선물정산이익</t>
    <phoneticPr fontId="12" type="noConversion"/>
  </si>
  <si>
    <t>(기타의 영업수익에서 계정대체)</t>
    <phoneticPr fontId="12" type="noConversion"/>
  </si>
  <si>
    <r>
      <rPr>
        <b/>
        <sz val="9"/>
        <color indexed="8"/>
        <rFont val="맑은 고딕"/>
        <family val="3"/>
        <charset val="129"/>
      </rPr>
      <t>Ⅱ.</t>
    </r>
    <r>
      <rPr>
        <b/>
        <sz val="9"/>
        <color indexed="8"/>
        <rFont val="맑은 고딕"/>
        <family val="3"/>
        <charset val="129"/>
      </rPr>
      <t>영업비용</t>
    </r>
    <phoneticPr fontId="12" type="noConversion"/>
  </si>
  <si>
    <t>마.외환거래이익</t>
    <phoneticPr fontId="12" type="noConversion"/>
  </si>
  <si>
    <t>Ⅲ.영     업     이     익</t>
    <phoneticPr fontId="12" type="noConversion"/>
  </si>
  <si>
    <t>Ⅳ.영업외수익</t>
    <phoneticPr fontId="12" type="noConversion"/>
  </si>
  <si>
    <t>Ⅵ.법인세비용 차감전 계속사업손익</t>
    <phoneticPr fontId="12" type="noConversion"/>
  </si>
  <si>
    <t>Ⅶ.계속사업법인세비용</t>
    <phoneticPr fontId="12" type="noConversion"/>
  </si>
  <si>
    <t>Ⅴ.영업외비용</t>
    <phoneticPr fontId="12" type="noConversion"/>
  </si>
  <si>
    <t>Ⅷ.계속사업이익(손실)</t>
    <phoneticPr fontId="12" type="noConversion"/>
  </si>
  <si>
    <t xml:space="preserve">계  정  과   목  </t>
  </si>
  <si>
    <t>자       산</t>
  </si>
  <si>
    <t>Ⅰ.현금및예치금</t>
  </si>
  <si>
    <t>가.현금 및 현금성자산</t>
  </si>
  <si>
    <t>1) 현금</t>
  </si>
  <si>
    <t>① 특정금전신탁</t>
  </si>
  <si>
    <t>② 기타예금</t>
  </si>
  <si>
    <t>나.예치금</t>
  </si>
  <si>
    <t>1) 청약예치금</t>
  </si>
  <si>
    <t>2) 투자자예탁금별도예치금(예금)</t>
  </si>
  <si>
    <t>① 집합투자증권투자자예수분</t>
  </si>
  <si>
    <t>① 일반예수분-신탁</t>
  </si>
  <si>
    <t>① 자기분(해외)</t>
  </si>
  <si>
    <t>② 투자자분(해외)</t>
  </si>
  <si>
    <t>a.해외위탁거래예치금(FCM)</t>
  </si>
  <si>
    <t>b.해외위탁거래예치금(은행)</t>
  </si>
  <si>
    <t>① ETJ외화예치금</t>
  </si>
  <si>
    <t>② 일본주식 외화예치금</t>
  </si>
  <si>
    <t>③ 홍콩주식 외화예치금</t>
  </si>
  <si>
    <t>Ⅱ.당기손익인식금융자산</t>
  </si>
  <si>
    <t>가.단기매매금융자산</t>
  </si>
  <si>
    <t>1) 주식</t>
  </si>
  <si>
    <t>2) 신주인수권증서</t>
  </si>
  <si>
    <t>3) 국채·지방채</t>
  </si>
  <si>
    <t>4) 특수채</t>
  </si>
  <si>
    <t>5) 회사채</t>
  </si>
  <si>
    <t>6) 기업어음증권</t>
  </si>
  <si>
    <t>1) 장내파생상품</t>
  </si>
  <si>
    <t>① 주식관련</t>
  </si>
  <si>
    <t>2) 장외파생상품</t>
  </si>
  <si>
    <t>Ⅲ.매도가능금융자산</t>
  </si>
  <si>
    <t>가.매도가능금융자산</t>
  </si>
  <si>
    <t>2) 출자금</t>
  </si>
  <si>
    <t>3) 집합투자증권</t>
  </si>
  <si>
    <t>Ⅳ.대출채권</t>
  </si>
  <si>
    <t>가.콜론</t>
  </si>
  <si>
    <t>나.신용공여금</t>
  </si>
  <si>
    <t>1) 신용거래융자금</t>
  </si>
  <si>
    <t>① 자기신용융자금</t>
  </si>
  <si>
    <t>② 유통금융융자금</t>
  </si>
  <si>
    <t>2) 증권담보대출금</t>
  </si>
  <si>
    <t>① 예탁담보대출금</t>
  </si>
  <si>
    <t>② 매도담보대출금</t>
  </si>
  <si>
    <t>다.환매조건부채권매수</t>
  </si>
  <si>
    <t>라.대여금</t>
  </si>
  <si>
    <t>1) 임직원대여금</t>
  </si>
  <si>
    <t>① 우리사주 대여금</t>
  </si>
  <si>
    <t>② 주택매입자금장기대여금</t>
  </si>
  <si>
    <t>③ 주택전세자금장기대여금</t>
  </si>
  <si>
    <t>④ 임직원대여금-기타</t>
  </si>
  <si>
    <t>2) 기타대여금</t>
  </si>
  <si>
    <t>마.매입대출채권</t>
  </si>
  <si>
    <t>1) 대여금대손충당금</t>
  </si>
  <si>
    <t>2) 매입대출채권 대손충당금</t>
  </si>
  <si>
    <t>Ⅴ.유형자산</t>
  </si>
  <si>
    <t>가.유형자산</t>
  </si>
  <si>
    <t>1) 차량운반구</t>
  </si>
  <si>
    <t>2) 비품</t>
  </si>
  <si>
    <t>( 차량운반구감가상각누계액 )</t>
  </si>
  <si>
    <t>( 비품감가상각누계액 )</t>
  </si>
  <si>
    <t>( 기타유형자산감가상각누계액 )</t>
  </si>
  <si>
    <t>Ⅵ.무형자산</t>
  </si>
  <si>
    <t>가.무형자산</t>
  </si>
  <si>
    <t>1) 골프회원권</t>
  </si>
  <si>
    <t>2) 회원권(기타)</t>
  </si>
  <si>
    <t>3) 소프트웨어</t>
  </si>
  <si>
    <t>4) 산업재산권</t>
  </si>
  <si>
    <t>5) 기타무형자산</t>
  </si>
  <si>
    <t>Ⅷ.기타자산</t>
  </si>
  <si>
    <t>가.미수금</t>
  </si>
  <si>
    <t>1) 자기매매미수금</t>
  </si>
  <si>
    <t>① 주식미수금</t>
  </si>
  <si>
    <t>② 채권미수금</t>
  </si>
  <si>
    <t>③ 장내파생상품미수금</t>
  </si>
  <si>
    <t>a.국내선물</t>
  </si>
  <si>
    <t>b.해외선물</t>
  </si>
  <si>
    <t>2) 위탁매매미수금</t>
  </si>
  <si>
    <t>② 장내파생상품미수금</t>
  </si>
  <si>
    <t>a.해외선물</t>
  </si>
  <si>
    <t>b.국내선물</t>
  </si>
  <si>
    <t>나.미수수익</t>
  </si>
  <si>
    <t>1) 미수수수료</t>
  </si>
  <si>
    <t>① 미수수탁수수료</t>
  </si>
  <si>
    <t>② 미수인수및주선수수료</t>
  </si>
  <si>
    <t>③ 미수투자일임수수료</t>
  </si>
  <si>
    <t>2) 미수이자</t>
  </si>
  <si>
    <t>① 미수신용거래융자이자</t>
  </si>
  <si>
    <t>② 미수채권이자</t>
  </si>
  <si>
    <t>③ 미수증권담보대출이자</t>
  </si>
  <si>
    <t>a.미수예탁담보이자</t>
  </si>
  <si>
    <t>b.미수매도담보이자</t>
  </si>
  <si>
    <t>다.선급금</t>
  </si>
  <si>
    <t>1) 채권경과이자</t>
  </si>
  <si>
    <t>2) 기타선급금</t>
  </si>
  <si>
    <t>라.선급비용</t>
  </si>
  <si>
    <t>1) 선급이자</t>
  </si>
  <si>
    <t>2) 선급보험료</t>
  </si>
  <si>
    <t>3) 기타선급비용</t>
  </si>
  <si>
    <t>1) 임차보증금</t>
  </si>
  <si>
    <t>2) 회원보증금</t>
  </si>
  <si>
    <t>3) 기타보증금</t>
  </si>
  <si>
    <t>1) 미회수채권-타행환</t>
  </si>
  <si>
    <t>2) 미회수채권-전자금융</t>
  </si>
  <si>
    <t>1) 미수금대손충당금</t>
  </si>
  <si>
    <t>2) 미수수익대손충당금</t>
  </si>
  <si>
    <t>자     산     총     계</t>
  </si>
  <si>
    <t>부채</t>
  </si>
  <si>
    <t>Ⅰ.예수부채</t>
  </si>
  <si>
    <t>가.투자자예수금</t>
  </si>
  <si>
    <t>① 국내선물예수금</t>
  </si>
  <si>
    <t>② 해외선물예수금-외화</t>
  </si>
  <si>
    <t>a.해외선물옵션예수금 (USD)</t>
  </si>
  <si>
    <t>b.해외선물옵션예수금 (JPY)</t>
  </si>
  <si>
    <t>c.해외선물옵션예수금 (HKD)</t>
  </si>
  <si>
    <t>d.해외선물옵션예수금 (EUR)</t>
  </si>
  <si>
    <t>e.해외선물옵션예수금 (GBP)</t>
  </si>
  <si>
    <t>f.해외선물옵션예수금 (SGD)</t>
  </si>
  <si>
    <t>g.해외선물옵션예수금 (CHF)</t>
  </si>
  <si>
    <t>h.해외선물옵션예수금 (CAD)</t>
  </si>
  <si>
    <t>③ FX마진예수금-외화</t>
  </si>
  <si>
    <t>a.FX마진예수금(USD)</t>
  </si>
  <si>
    <t>① 청약자예수금-주간사</t>
  </si>
  <si>
    <t>나.수입담보금</t>
  </si>
  <si>
    <t>1) 신용대주담보금</t>
  </si>
  <si>
    <t>Ⅱ.당기손익인식금융부채</t>
  </si>
  <si>
    <t>가.매도유가증권</t>
  </si>
  <si>
    <t>2) 국채·지방채</t>
  </si>
  <si>
    <t>나.매매목적파생상품부채</t>
  </si>
  <si>
    <t>가.콜머니</t>
  </si>
  <si>
    <t>나.차입금</t>
  </si>
  <si>
    <t>1) 증금차입금</t>
  </si>
  <si>
    <t>① 유통금융차입금</t>
  </si>
  <si>
    <t>② 담보금융지원차입금</t>
  </si>
  <si>
    <t>다.환매조건부채권매도</t>
  </si>
  <si>
    <t>1) 환매조건부채권매도(대고객)</t>
  </si>
  <si>
    <t>2) 환매조건부채권매도(기관RP)</t>
  </si>
  <si>
    <t>가.미지급법인세(법인세)</t>
  </si>
  <si>
    <t>나.미지급법인세(농특세)</t>
  </si>
  <si>
    <t>다.미지급법인세(주민세)</t>
  </si>
  <si>
    <t>가.미지급채무</t>
  </si>
  <si>
    <t>1) 미지급채무-전자금융</t>
  </si>
  <si>
    <t>나.미지급금</t>
  </si>
  <si>
    <t>다.미지급비용</t>
  </si>
  <si>
    <t>1) 미지급비용법인카드분</t>
  </si>
  <si>
    <t>2) 미지급비용미지급이자</t>
  </si>
  <si>
    <t>3) 미지급비용개인카드분</t>
  </si>
  <si>
    <t>4) 미지급비용거래소회비등</t>
  </si>
  <si>
    <t>5) 미지급비용-성과급</t>
  </si>
  <si>
    <t>1) 예수금(국민연금)</t>
  </si>
  <si>
    <t>2) 예수금(의료보험료)</t>
  </si>
  <si>
    <t>3) 예수금(고용보험료)</t>
  </si>
  <si>
    <t>4) 대출관련인지대</t>
  </si>
  <si>
    <t>5) 예수금(기타)</t>
  </si>
  <si>
    <t>부     채     총     계</t>
  </si>
  <si>
    <t>자본</t>
  </si>
  <si>
    <t>Ⅰ.자본금</t>
  </si>
  <si>
    <t>가.보통주자본금</t>
  </si>
  <si>
    <t>Ⅱ.자본잉여금</t>
  </si>
  <si>
    <t>가.주식발행초과금</t>
  </si>
  <si>
    <t>나.자기주식처분이익</t>
  </si>
  <si>
    <t>다.기타자본잉여금</t>
  </si>
  <si>
    <t>1) 기타자본잉여금</t>
  </si>
  <si>
    <t>Ⅲ.자본조정</t>
  </si>
  <si>
    <t>가.자기주식</t>
  </si>
  <si>
    <t>Ⅳ.기타포괄손익 누계액</t>
  </si>
  <si>
    <t>가.매도가능금융상품평가손익</t>
  </si>
  <si>
    <t>Ⅴ.이익잉여금</t>
  </si>
  <si>
    <t>가.이익준비금</t>
  </si>
  <si>
    <t>나.대손준비금</t>
  </si>
  <si>
    <t>다.선물거래책임준비금</t>
  </si>
  <si>
    <t>라.전자금융사고배상준비금</t>
  </si>
  <si>
    <t>마.미처분이익잉여금</t>
  </si>
  <si>
    <t>1) (당기순이익)</t>
  </si>
  <si>
    <t>자     본     총     계</t>
  </si>
  <si>
    <t>부 채  와  자 본  총 계</t>
  </si>
  <si>
    <t>Ⅸ.기타포괄손익</t>
    <phoneticPr fontId="12" type="noConversion"/>
  </si>
  <si>
    <t>Ⅹ.기타포괄손익에 대한 법인세 효과</t>
    <phoneticPr fontId="12" type="noConversion"/>
  </si>
  <si>
    <t xml:space="preserve"> 총 당기순이익</t>
    <phoneticPr fontId="12" type="noConversion"/>
  </si>
  <si>
    <t>ⅩⅠ.총   포   괄   이   익</t>
    <phoneticPr fontId="12" type="noConversion"/>
  </si>
  <si>
    <t>재   무   상   태   표</t>
    <phoneticPr fontId="12" type="noConversion"/>
  </si>
  <si>
    <t>나.당기손익인식지정금융자산</t>
    <phoneticPr fontId="12" type="noConversion"/>
  </si>
  <si>
    <t>3) 대차거래이행보증금</t>
    <phoneticPr fontId="12" type="noConversion"/>
  </si>
  <si>
    <t>4) 장내파생상품거래예치금</t>
    <phoneticPr fontId="12" type="noConversion"/>
  </si>
  <si>
    <t>5) 유통금융차주담보금</t>
    <phoneticPr fontId="12" type="noConversion"/>
  </si>
  <si>
    <t>6) 유통금융담보금</t>
    <phoneticPr fontId="12" type="noConversion"/>
  </si>
  <si>
    <t>7) 특정예금등</t>
    <phoneticPr fontId="12" type="noConversion"/>
  </si>
  <si>
    <t>8) 기타예치금</t>
    <phoneticPr fontId="12" type="noConversion"/>
  </si>
  <si>
    <t>1) 투자자예탁금별도예치금(신탁)</t>
    <phoneticPr fontId="12" type="noConversion"/>
  </si>
  <si>
    <t>(이연대출부대수익)</t>
    <phoneticPr fontId="12" type="noConversion"/>
  </si>
  <si>
    <t>8) 외화증권</t>
    <phoneticPr fontId="12" type="noConversion"/>
  </si>
  <si>
    <t>7) 집합투자증권</t>
    <phoneticPr fontId="12" type="noConversion"/>
  </si>
  <si>
    <t>3) 미수배당금</t>
    <phoneticPr fontId="12" type="noConversion"/>
  </si>
  <si>
    <t>4) 기타미수수익</t>
    <phoneticPr fontId="12" type="noConversion"/>
  </si>
  <si>
    <t>(현재가치할인차금)</t>
    <phoneticPr fontId="12" type="noConversion"/>
  </si>
  <si>
    <t>2) 파생결합증권</t>
    <phoneticPr fontId="12" type="noConversion"/>
  </si>
  <si>
    <t>① 파생결합증권</t>
    <phoneticPr fontId="12" type="noConversion"/>
  </si>
  <si>
    <t>2) 장외파생상품</t>
    <phoneticPr fontId="12" type="noConversion"/>
  </si>
  <si>
    <t xml:space="preserve">   </t>
  </si>
  <si>
    <t>① 임원</t>
  </si>
  <si>
    <t>② 직원</t>
  </si>
  <si>
    <t>15) 회의비</t>
  </si>
  <si>
    <t>16) 도서인쇄비</t>
  </si>
  <si>
    <t>18) 차량유지비</t>
  </si>
  <si>
    <t>19) 소모품비</t>
  </si>
  <si>
    <t>20) 수도광열및사옥관리비</t>
  </si>
  <si>
    <t>② 파생결합증권상환이익</t>
  </si>
  <si>
    <t>④ 집합투자증권평가이익</t>
    <phoneticPr fontId="12" type="noConversion"/>
  </si>
  <si>
    <t>3개월</t>
    <phoneticPr fontId="12" type="noConversion"/>
  </si>
  <si>
    <t>6)당기손익인식지정 금융자산평가이익</t>
    <phoneticPr fontId="12" type="noConversion"/>
  </si>
  <si>
    <t>5) 매도가능증권처분이익</t>
    <phoneticPr fontId="12" type="noConversion"/>
  </si>
  <si>
    <t>① 파생결합증권처분이익</t>
    <phoneticPr fontId="12" type="noConversion"/>
  </si>
  <si>
    <t>① 별도예치금 평가이익</t>
    <phoneticPr fontId="12" type="noConversion"/>
  </si>
  <si>
    <t>① 주식처분이익</t>
    <phoneticPr fontId="12" type="noConversion"/>
  </si>
  <si>
    <t>④ 집합투자증권처분이익</t>
    <phoneticPr fontId="12" type="noConversion"/>
  </si>
  <si>
    <t>④ 해외선물정산이익</t>
    <phoneticPr fontId="12" type="noConversion"/>
  </si>
  <si>
    <t>② 양도성예금증서거래이익</t>
    <phoneticPr fontId="12" type="noConversion"/>
  </si>
  <si>
    <t>③ 환매조건부채권매수이자</t>
    <phoneticPr fontId="12" type="noConversion"/>
  </si>
  <si>
    <t>③ 증금예치금이자</t>
    <phoneticPr fontId="12" type="noConversion"/>
  </si>
  <si>
    <t>④ 차주매각대금이용료</t>
    <phoneticPr fontId="12" type="noConversion"/>
  </si>
  <si>
    <t>④ 매입대출채권이자</t>
    <phoneticPr fontId="12" type="noConversion"/>
  </si>
  <si>
    <t>② 채권평가손실</t>
    <phoneticPr fontId="12" type="noConversion"/>
  </si>
  <si>
    <t>② 집합투자증권처분손실</t>
    <phoneticPr fontId="12" type="noConversion"/>
  </si>
  <si>
    <t>① 주식처분손실</t>
    <phoneticPr fontId="12" type="noConversion"/>
  </si>
  <si>
    <t>3) 매도가능증권처분손실</t>
    <phoneticPr fontId="12" type="noConversion"/>
  </si>
  <si>
    <t>4) 매도유가증권평가손실</t>
    <phoneticPr fontId="12" type="noConversion"/>
  </si>
  <si>
    <t>5) 당기손익인식지정금융자산처분손실</t>
    <phoneticPr fontId="12" type="noConversion"/>
  </si>
  <si>
    <t>① 채권처분손실</t>
    <phoneticPr fontId="12" type="noConversion"/>
  </si>
  <si>
    <t>6) 파생결합증권처분손실</t>
    <phoneticPr fontId="12" type="noConversion"/>
  </si>
  <si>
    <t>① 주식워런트증권</t>
    <phoneticPr fontId="12" type="noConversion"/>
  </si>
  <si>
    <t>7) 파생결합증권평가손실</t>
    <phoneticPr fontId="12" type="noConversion"/>
  </si>
  <si>
    <t>④ 집합투자증권처분손실</t>
    <phoneticPr fontId="12" type="noConversion"/>
  </si>
  <si>
    <t>④ 해외선물정산손실</t>
    <phoneticPr fontId="12" type="noConversion"/>
  </si>
  <si>
    <t>아. 기타의 영업비용</t>
    <phoneticPr fontId="12" type="noConversion"/>
  </si>
  <si>
    <t>1) 대손상각비</t>
    <phoneticPr fontId="12" type="noConversion"/>
  </si>
  <si>
    <t>2011. Q2</t>
    <phoneticPr fontId="12" type="noConversion"/>
  </si>
  <si>
    <t>2010. Q2</t>
    <phoneticPr fontId="12" type="noConversion"/>
  </si>
  <si>
    <t>제 13기 2분기 : 2011.04.01 부터 2011.09.30까지</t>
    <phoneticPr fontId="12" type="noConversion"/>
  </si>
  <si>
    <t>제 12기 2분기 : 2010.04.01 부터 2010.09.30까지</t>
    <phoneticPr fontId="12" type="noConversion"/>
  </si>
  <si>
    <t>마.선수수익</t>
    <phoneticPr fontId="12" type="noConversion"/>
  </si>
  <si>
    <t>바.제세금예수금</t>
    <phoneticPr fontId="12" type="noConversion"/>
  </si>
  <si>
    <t>사.기타의 기타부채</t>
    <phoneticPr fontId="12" type="noConversion"/>
  </si>
  <si>
    <t>아.현재가치조정차금</t>
    <phoneticPr fontId="12" type="noConversion"/>
  </si>
  <si>
    <t>라.선수금</t>
    <phoneticPr fontId="12" type="noConversion"/>
  </si>
  <si>
    <t>ⅩⅠ.총   포   괄   이   익</t>
  </si>
  <si>
    <t>① 자기분</t>
    <phoneticPr fontId="12" type="noConversion"/>
  </si>
  <si>
    <t>⑧ 독일주식 예수금</t>
    <phoneticPr fontId="12" type="noConversion"/>
  </si>
  <si>
    <t>⑨ 영국주식 예수금</t>
    <phoneticPr fontId="12" type="noConversion"/>
  </si>
  <si>
    <t>⑩ 싱가폴주식 예수금</t>
    <phoneticPr fontId="12" type="noConversion"/>
  </si>
  <si>
    <t>④ 기타증금차입금</t>
    <phoneticPr fontId="12" type="noConversion"/>
  </si>
  <si>
    <t>2) 기업어음증권(CP)차입금</t>
    <phoneticPr fontId="12" type="noConversion"/>
  </si>
  <si>
    <t>가.자기주식처분손실</t>
    <phoneticPr fontId="12" type="noConversion"/>
  </si>
  <si>
    <t>⑩ 국내선물대용 예치금</t>
    <phoneticPr fontId="12" type="noConversion"/>
  </si>
  <si>
    <t>④ 중국주식 예치금</t>
    <phoneticPr fontId="12" type="noConversion"/>
  </si>
  <si>
    <t>⑤ 미국주식 외화예치금</t>
    <phoneticPr fontId="12" type="noConversion"/>
  </si>
  <si>
    <t>⑥ 캐나다주식 예치금</t>
    <phoneticPr fontId="12" type="noConversion"/>
  </si>
  <si>
    <t>⑦ 독일주식 예치금</t>
    <phoneticPr fontId="12" type="noConversion"/>
  </si>
  <si>
    <t>⑧ 영국주식 예치금</t>
    <phoneticPr fontId="12" type="noConversion"/>
  </si>
  <si>
    <t>⑨ 싱가폴주식 예치금</t>
    <phoneticPr fontId="12" type="noConversion"/>
  </si>
  <si>
    <t>② ETJ 예수금</t>
    <phoneticPr fontId="12" type="noConversion"/>
  </si>
  <si>
    <t>③ 일본주식 예수금</t>
    <phoneticPr fontId="12" type="noConversion"/>
  </si>
  <si>
    <t>④ 홍콩주식 예수금</t>
    <phoneticPr fontId="12" type="noConversion"/>
  </si>
  <si>
    <t>⑤ 중국주식 예수금</t>
    <phoneticPr fontId="12" type="noConversion"/>
  </si>
  <si>
    <t>⑥ 미국주식 예수금</t>
    <phoneticPr fontId="12" type="noConversion"/>
  </si>
  <si>
    <t>⑪ 국내선물대용 예수금</t>
    <phoneticPr fontId="12" type="noConversion"/>
  </si>
  <si>
    <t>⑦ 캐나다주식 예수금</t>
    <phoneticPr fontId="12" type="noConversion"/>
  </si>
  <si>
    <t>1) 수탁수수료</t>
  </si>
  <si>
    <t>Ⅱ.영업비용</t>
  </si>
  <si>
    <t>4) 기타유형자산</t>
    <phoneticPr fontId="12" type="noConversion"/>
  </si>
  <si>
    <t>5) 감가상각누계액</t>
    <phoneticPr fontId="12" type="noConversion"/>
  </si>
  <si>
    <t>3) 건설중인자산</t>
    <phoneticPr fontId="12" type="noConversion"/>
  </si>
  <si>
    <t>가.마일리지충당부채</t>
    <phoneticPr fontId="12" type="noConversion"/>
  </si>
  <si>
    <t>나.위험회피파생상품평가손익</t>
    <phoneticPr fontId="12" type="noConversion"/>
  </si>
  <si>
    <t>a.해외자기거래예치금(FCM)</t>
    <phoneticPr fontId="12" type="noConversion"/>
  </si>
  <si>
    <t>b.해외자기거래예치금(은행)</t>
    <phoneticPr fontId="12" type="noConversion"/>
  </si>
  <si>
    <t>⑪ 기타</t>
    <phoneticPr fontId="12" type="noConversion"/>
  </si>
  <si>
    <t>5) 매도가능증권처분이익</t>
    <phoneticPr fontId="12" type="noConversion"/>
  </si>
  <si>
    <t>3) 투자자문수수료</t>
    <phoneticPr fontId="12" type="noConversion"/>
  </si>
  <si>
    <t>4) 투자일임수수료</t>
    <phoneticPr fontId="12" type="noConversion"/>
  </si>
  <si>
    <t>5) 기타수수료비용</t>
    <phoneticPr fontId="12" type="noConversion"/>
  </si>
  <si>
    <t>1) 대손상각비</t>
    <phoneticPr fontId="12" type="noConversion"/>
  </si>
  <si>
    <t>나.무형자산관련비용</t>
    <phoneticPr fontId="12" type="noConversion"/>
  </si>
  <si>
    <t>1) 무형자산손상차손</t>
    <phoneticPr fontId="12" type="noConversion"/>
  </si>
  <si>
    <t>다.기타영업외비용</t>
    <phoneticPr fontId="12" type="noConversion"/>
  </si>
  <si>
    <t>1) 기부금</t>
    <phoneticPr fontId="12" type="noConversion"/>
  </si>
  <si>
    <t>2) 기타(잡손실)</t>
    <phoneticPr fontId="12" type="noConversion"/>
  </si>
  <si>
    <t>Ⅵ.법인세차감전순이익</t>
    <phoneticPr fontId="12" type="noConversion"/>
  </si>
  <si>
    <t>Ⅶ.법인세비용</t>
    <phoneticPr fontId="12" type="noConversion"/>
  </si>
  <si>
    <t>Ⅷ.당기순이익</t>
    <phoneticPr fontId="12" type="noConversion"/>
  </si>
  <si>
    <t>가.매도가능증권평가이익(손실)</t>
    <phoneticPr fontId="12" type="noConversion"/>
  </si>
  <si>
    <t>6) 당기손익인식지정 금융자산평가이익</t>
    <phoneticPr fontId="12" type="noConversion"/>
  </si>
  <si>
    <t>바.외환거래이익</t>
    <phoneticPr fontId="49" type="noConversion"/>
  </si>
  <si>
    <t>마.대출채권관련이익</t>
    <phoneticPr fontId="49" type="noConversion"/>
  </si>
  <si>
    <t>1) 대출채권평가손실</t>
    <phoneticPr fontId="49" type="noConversion"/>
  </si>
  <si>
    <t>2) 대손상각비</t>
    <phoneticPr fontId="49" type="noConversion"/>
  </si>
  <si>
    <t>3) 기타</t>
    <phoneticPr fontId="49" type="noConversion"/>
  </si>
  <si>
    <t>4) 기타매도가능증권</t>
    <phoneticPr fontId="12" type="noConversion"/>
  </si>
  <si>
    <t>나.연차충당부채 (미지급비용)</t>
    <phoneticPr fontId="12" type="noConversion"/>
  </si>
  <si>
    <t>3) 기타차입금</t>
    <phoneticPr fontId="12" type="noConversion"/>
  </si>
  <si>
    <t>1) 위탁자예수금(원화)</t>
    <phoneticPr fontId="12" type="noConversion"/>
  </si>
  <si>
    <t>2) 위탁자예수금(외화)</t>
    <phoneticPr fontId="12" type="noConversion"/>
  </si>
  <si>
    <t>3) 장내파생상품거래예수금</t>
    <phoneticPr fontId="12" type="noConversion"/>
  </si>
  <si>
    <t>4) 청약자예수금</t>
    <phoneticPr fontId="12" type="noConversion"/>
  </si>
  <si>
    <t>5) 집합투자증권투자자예수금</t>
    <phoneticPr fontId="12" type="noConversion"/>
  </si>
  <si>
    <t>6) 기타예수금</t>
    <phoneticPr fontId="12" type="noConversion"/>
  </si>
  <si>
    <t>① 기타예수금-금지금</t>
    <phoneticPr fontId="12" type="noConversion"/>
  </si>
  <si>
    <t>① 기타</t>
    <phoneticPr fontId="12" type="noConversion"/>
  </si>
  <si>
    <t>6) 미지급비용-연차충당부채</t>
    <phoneticPr fontId="12" type="noConversion"/>
  </si>
  <si>
    <t>7) 미지급비용-FCM수수료(EUREX)</t>
    <phoneticPr fontId="12" type="noConversion"/>
  </si>
  <si>
    <t>8) 미지급비용  기타</t>
    <phoneticPr fontId="12" type="noConversion"/>
  </si>
  <si>
    <t>Ⅲ.헤지목적파생상품부채</t>
    <phoneticPr fontId="12" type="noConversion"/>
  </si>
  <si>
    <t>가.헤지목적파생상품부채</t>
    <phoneticPr fontId="12" type="noConversion"/>
  </si>
  <si>
    <t>Ⅳ.차입부채</t>
    <phoneticPr fontId="12" type="noConversion"/>
  </si>
  <si>
    <t>Ⅴ.충당부채</t>
    <phoneticPr fontId="12" type="noConversion"/>
  </si>
  <si>
    <t>Ⅵ.이연법인세부채</t>
    <phoneticPr fontId="12" type="noConversion"/>
  </si>
  <si>
    <t>Ⅶ.당기법인세부채</t>
    <phoneticPr fontId="12" type="noConversion"/>
  </si>
  <si>
    <t>Ⅷ.기타부채</t>
    <phoneticPr fontId="12" type="noConversion"/>
  </si>
  <si>
    <t>3) 장내거래미수금(거래일)</t>
    <phoneticPr fontId="12" type="noConversion"/>
  </si>
  <si>
    <t>① 고객미수금</t>
    <phoneticPr fontId="12" type="noConversion"/>
  </si>
  <si>
    <t>② 한국거래소미수금</t>
    <phoneticPr fontId="12" type="noConversion"/>
  </si>
  <si>
    <t>5) 해외미수금</t>
    <phoneticPr fontId="12" type="noConversion"/>
  </si>
  <si>
    <t>나.금융상품평가및처분이익</t>
    <phoneticPr fontId="49" type="noConversion"/>
  </si>
  <si>
    <t>나.유가증권평가및처분손실</t>
    <phoneticPr fontId="49" type="noConversion"/>
  </si>
  <si>
    <t>다.파생상품평가및처분손실</t>
    <phoneticPr fontId="49" type="noConversion"/>
  </si>
  <si>
    <t>다.파생상품평가및처분이익</t>
    <phoneticPr fontId="49" type="noConversion"/>
  </si>
  <si>
    <t>마.대출채권평가및처분손실</t>
    <phoneticPr fontId="49" type="noConversion"/>
  </si>
  <si>
    <t>아.기타의영업비용</t>
    <phoneticPr fontId="12" type="noConversion"/>
  </si>
  <si>
    <t xml:space="preserve"> - </t>
  </si>
  <si>
    <t>9) 기타수수료수익</t>
    <phoneticPr fontId="49" type="noConversion"/>
  </si>
  <si>
    <t>8) 대리업무보수</t>
    <phoneticPr fontId="49" type="noConversion"/>
  </si>
  <si>
    <t>1) 대출채권매각이익</t>
    <phoneticPr fontId="49" type="noConversion"/>
  </si>
  <si>
    <t>(단위: 원)</t>
  </si>
  <si>
    <t>9) 정기예적금</t>
    <phoneticPr fontId="12" type="noConversion"/>
  </si>
  <si>
    <t>9) 기타당기손익인식증권</t>
    <phoneticPr fontId="12" type="noConversion"/>
  </si>
  <si>
    <t>② 장내파생상품거래분-신탁</t>
    <phoneticPr fontId="12" type="noConversion"/>
  </si>
  <si>
    <t>① 이자율관련</t>
    <phoneticPr fontId="12" type="noConversion"/>
  </si>
  <si>
    <t>② 상품관련</t>
    <phoneticPr fontId="12" type="noConversion"/>
  </si>
  <si>
    <t>4) 기타미수금</t>
    <phoneticPr fontId="12" type="noConversion"/>
  </si>
  <si>
    <t>① 투자조합</t>
    <phoneticPr fontId="12" type="noConversion"/>
  </si>
  <si>
    <t>② 손해배상공동기금</t>
    <phoneticPr fontId="12" type="noConversion"/>
  </si>
  <si>
    <t>Ⅶ.당기법인세자산</t>
    <phoneticPr fontId="12" type="noConversion"/>
  </si>
  <si>
    <t>1) 기타</t>
    <phoneticPr fontId="12" type="noConversion"/>
  </si>
  <si>
    <t>다. 파생상품자산</t>
    <phoneticPr fontId="12" type="noConversion"/>
  </si>
  <si>
    <t>② 청약자예수금-일반</t>
    <phoneticPr fontId="12" type="noConversion"/>
  </si>
  <si>
    <t>③ 기관운영차입금</t>
    <phoneticPr fontId="12" type="noConversion"/>
  </si>
  <si>
    <t>③ 상품관련</t>
    <phoneticPr fontId="12" type="noConversion"/>
  </si>
  <si>
    <t>1) 장내파생상품처분이익</t>
    <phoneticPr fontId="49" type="noConversion"/>
  </si>
  <si>
    <t>2) 장내파생상품평가이익</t>
    <phoneticPr fontId="49" type="noConversion"/>
  </si>
  <si>
    <t>3) 장외파생상품처분이익</t>
    <phoneticPr fontId="49" type="noConversion"/>
  </si>
  <si>
    <t>4) 장외파생상품평가이익</t>
    <phoneticPr fontId="49" type="noConversion"/>
  </si>
  <si>
    <t>1) 장내파생상품처분손실</t>
    <phoneticPr fontId="49" type="noConversion"/>
  </si>
  <si>
    <t>2) 장내파생상품평가손실</t>
    <phoneticPr fontId="49" type="noConversion"/>
  </si>
  <si>
    <t>3) 장외파생상품처분손실</t>
    <phoneticPr fontId="49" type="noConversion"/>
  </si>
  <si>
    <t>4) 장외파생상품평가손실</t>
    <phoneticPr fontId="49" type="noConversion"/>
  </si>
  <si>
    <t>6) 매도가능증권손상차손</t>
    <phoneticPr fontId="49" type="noConversion"/>
  </si>
  <si>
    <t>4) 당기손익인식지정 금융자산처분이익</t>
    <phoneticPr fontId="49" type="noConversion"/>
  </si>
  <si>
    <t>2) 기타</t>
    <phoneticPr fontId="49" type="noConversion"/>
  </si>
  <si>
    <t>다.기타영업외수익</t>
    <phoneticPr fontId="49" type="noConversion"/>
  </si>
  <si>
    <t>나.무형자산관련수익</t>
    <phoneticPr fontId="49" type="noConversion"/>
  </si>
  <si>
    <t>1) 무형자산손상차손환입</t>
    <phoneticPr fontId="49" type="noConversion"/>
  </si>
  <si>
    <t>② 통화관련</t>
    <phoneticPr fontId="12" type="noConversion"/>
  </si>
  <si>
    <t>② 기타예수금-금지금</t>
    <phoneticPr fontId="12" type="noConversion"/>
  </si>
  <si>
    <t>3) 특수채</t>
    <phoneticPr fontId="12" type="noConversion"/>
  </si>
  <si>
    <t>바.사모사채</t>
    <phoneticPr fontId="12" type="noConversion"/>
  </si>
  <si>
    <t>사.기타대출채권</t>
    <phoneticPr fontId="12" type="noConversion"/>
  </si>
  <si>
    <t>아.대손충당금</t>
    <phoneticPr fontId="12" type="noConversion"/>
  </si>
  <si>
    <t>2) 보통예금</t>
    <phoneticPr fontId="12" type="noConversion"/>
  </si>
  <si>
    <t>3) 당좌예금</t>
    <phoneticPr fontId="12" type="noConversion"/>
  </si>
  <si>
    <t>4) 외화예금</t>
    <phoneticPr fontId="12" type="noConversion"/>
  </si>
  <si>
    <t>5) 기타예금</t>
    <phoneticPr fontId="12" type="noConversion"/>
  </si>
  <si>
    <t>마.보증금</t>
    <phoneticPr fontId="12" type="noConversion"/>
  </si>
  <si>
    <t>바.미회수채권</t>
    <phoneticPr fontId="12" type="noConversion"/>
  </si>
  <si>
    <t>사. 기타의 기타자산</t>
    <phoneticPr fontId="12" type="noConversion"/>
  </si>
  <si>
    <t>자.현재가치조정차금</t>
    <phoneticPr fontId="12" type="noConversion"/>
  </si>
  <si>
    <t>Ⅸ.기타포괄손익</t>
    <phoneticPr fontId="12" type="noConversion"/>
  </si>
  <si>
    <t>나.기타포괄손익법인세효과</t>
    <phoneticPr fontId="12" type="noConversion"/>
  </si>
  <si>
    <t>제14기 3분기말</t>
    <phoneticPr fontId="12" type="noConversion"/>
  </si>
  <si>
    <t>제13기말</t>
    <phoneticPr fontId="12" type="noConversion"/>
  </si>
  <si>
    <t>제13기 3분기</t>
    <phoneticPr fontId="12" type="noConversion"/>
  </si>
  <si>
    <t>제14기 3분기</t>
    <phoneticPr fontId="12" type="noConversion"/>
  </si>
  <si>
    <t>제13기              2012년 3월 31일 현재</t>
    <phoneticPr fontId="12" type="noConversion"/>
  </si>
  <si>
    <t>제14기 3분기    2012년 12월 31일 현재</t>
    <phoneticPr fontId="12" type="noConversion"/>
  </si>
  <si>
    <t>제14기 3분기  2012년 4월 1일부터 2012년 12월 31일까지</t>
    <phoneticPr fontId="12" type="noConversion"/>
  </si>
  <si>
    <t>제13기 3분기  2011년 4월 1일부터 2011년 12월 31일까지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</si>
</sst>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0"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24" formatCode="\$#,##0_);[Red]\(\$#,##0\)"/>
    <numFmt numFmtId="176" formatCode="#,##0_);[Red]\(#,##0\)"/>
    <numFmt numFmtId="177" formatCode="0_ "/>
    <numFmt numFmtId="178" formatCode="&quot;113-&quot;@"/>
    <numFmt numFmtId="179" formatCode=";;;"/>
    <numFmt numFmtId="180" formatCode="#,##0.00;[Red]&quot;-&quot;#,##0.00"/>
    <numFmt numFmtId="181" formatCode="_ * #,##0.00_ ;_ * \-#,##0.00_ ;_ * &quot;-&quot;??_ ;_ @_ "/>
    <numFmt numFmtId="182" formatCode="_(* #,##0.00_);_(* \(#,##0.00\);_(* &quot;-&quot;??_);_(@_)"/>
    <numFmt numFmtId="183" formatCode="yy/m/d"/>
    <numFmt numFmtId="184" formatCode="#,##0_-;&quot;△&quot;#,##0_-;\-"/>
    <numFmt numFmtId="185" formatCode="_(&quot;￡&quot;* #,##0_);_(&quot;￡&quot;* \(#,##0\);_(&quot;￡&quot;* &quot;-&quot;_);_(@_)"/>
    <numFmt numFmtId="186" formatCode="_(&quot;￡&quot;* #,##0.0_);_(&quot;￡&quot;* \(#,##0.0\);_(&quot;￡&quot;* &quot;-&quot;_);_(@_)"/>
    <numFmt numFmtId="187" formatCode="_(&quot;￡&quot;* #,##0.00_);_(&quot;￡&quot;* \(#,##0.00\);_(&quot;￡&quot;* &quot;-&quot;_);_(@_)"/>
    <numFmt numFmtId="188" formatCode="_(* #,##0\p_);_(* \(#,##0\p\);_(* &quot;-&quot;\ \p_);_(@_)"/>
    <numFmt numFmtId="189" formatCode="_(* #,##0.00\p_);_(* \(#,##0.00\p\);_(* &quot;-&quot;\ \p_);_(@_)"/>
    <numFmt numFmtId="190" formatCode="&quot;￡&quot;#,##0.00"/>
    <numFmt numFmtId="191" formatCode="General_)"/>
    <numFmt numFmtId="192" formatCode="_ * #,##0_ ;_ * \-#,##0_ ;_ * &quot;-&quot;_ ;_ @_ "/>
    <numFmt numFmtId="193" formatCode="0.0"/>
    <numFmt numFmtId="194" formatCode="#."/>
    <numFmt numFmtId="195" formatCode="#,##0&quot;포&quot;"/>
    <numFmt numFmtId="196" formatCode=";;&quot;－ &quot;"/>
    <numFmt numFmtId="197" formatCode="#,##0;&quot;△&quot;#,##0"/>
    <numFmt numFmtId="198" formatCode="&quot;$&quot;#,##0_);\(&quot;$&quot;#,##0\)"/>
    <numFmt numFmtId="199" formatCode="&quot;₩&quot;#,##0.00;[Red]&quot;₩&quot;\-#,##0.00"/>
    <numFmt numFmtId="200" formatCode="&quot;₩&quot;#,##0;[Red]&quot;₩&quot;\-#,##0"/>
    <numFmt numFmtId="201" formatCode="#,##0&quot;Vial&quot;"/>
    <numFmt numFmtId="202" formatCode="&quot;₩&quot;#,##0.00;&quot;₩&quot;\-#,##0.00"/>
    <numFmt numFmtId="203" formatCode="0.000"/>
    <numFmt numFmtId="204" formatCode="#,##0;&quot;-&quot;#,##0"/>
    <numFmt numFmtId="205" formatCode="#,##0;[Red]&quot;-&quot;#,##0"/>
    <numFmt numFmtId="206" formatCode="&quot;$&quot;#,##0.00_);\(&quot;$&quot;#,##0.00\)"/>
    <numFmt numFmtId="207" formatCode="#,##0_);[Red]\(#,##0\);&quot;-&quot;_);@_)"/>
    <numFmt numFmtId="208" formatCode="000000"/>
    <numFmt numFmtId="209" formatCode="#,##0&quot;㎖&quot;"/>
    <numFmt numFmtId="210" formatCode="#,##0&quot;앰플&quot;"/>
    <numFmt numFmtId="211" formatCode="#,##0&quot;g&quot;"/>
    <numFmt numFmtId="212" formatCode="&quot;PG1130&quot;@&quot;01&quot;"/>
    <numFmt numFmtId="213" formatCode="&quot;₩&quot;#,##0;[Red]&quot;₩&quot;\!\-&quot;₩&quot;#,##0"/>
    <numFmt numFmtId="214" formatCode="&quot; ￦&quot;#,##0_);&quot;(￦&quot;#,##0\);&quot; ￦&quot;\-_)"/>
    <numFmt numFmtId="215" formatCode="#0&quot;일&quot;"/>
    <numFmt numFmtId="216" formatCode="#,##0&quot;정&quot;"/>
    <numFmt numFmtId="217" formatCode="#,##0&quot;매&quot;"/>
    <numFmt numFmtId="218" formatCode="&quot;#&quot;##0"/>
    <numFmt numFmtId="219" formatCode="#,##0;[Red]\-#,##0;\-"/>
    <numFmt numFmtId="220" formatCode="[Blue]#,##0.00;[Red]\-#,##0.00"/>
    <numFmt numFmtId="221" formatCode="#,##0&quot;캅셀&quot;"/>
    <numFmt numFmtId="222" formatCode="_(* #,##0.00_);_(* &quot;₩&quot;\(#,##0.00&quot;₩&quot;\);_(* &quot;-&quot;??_);_(@_)"/>
    <numFmt numFmtId="223" formatCode="_ &quot;₩&quot;* #,##0_ ;_ &quot;₩&quot;* \-#,##0_ ;_ &quot;₩&quot;* &quot;-&quot;_ ;_ @_ "/>
    <numFmt numFmtId="224" formatCode="_-&quot;$&quot;* #,##0_-;\-&quot;$&quot;* #,##0_-;_-&quot;$&quot;* &quot;-&quot;_-;_-@_-"/>
    <numFmt numFmtId="225" formatCode="_-&quot;$&quot;* #,##0.00_-;\-&quot;$&quot;* #,##0.00_-;_-&quot;$&quot;* &quot;-&quot;??_-;_-@_-"/>
    <numFmt numFmtId="226" formatCode="_-* #,##0_-;\-* #,##0_-;_-* &quot;-     &quot;_-;_-@_-"/>
    <numFmt numFmtId="227" formatCode="&quot;₩&quot;#,##0;&quot;₩&quot;\-#,##0"/>
    <numFmt numFmtId="228" formatCode="_-&quot;L.&quot;\ * #,##0_-;\-&quot;L.&quot;\ * #,##0_-;_-&quot;L.&quot;\ * &quot;-&quot;_-;_-@_-"/>
    <numFmt numFmtId="229" formatCode="_(&quot;RM&quot;* #,##0_);_(&quot;RM&quot;* \(#,##0\);_(&quot;RM&quot;* &quot;-&quot;_);_(@_)"/>
    <numFmt numFmtId="230" formatCode="0.0\ \ \ "/>
    <numFmt numFmtId="231" formatCode="_ &quot;$&quot;* #,##0_ ;_ &quot;$&quot;* \-#,##0_ ;_ &quot;$&quot;* &quot;-&quot;_ ;_ @_ "/>
    <numFmt numFmtId="232" formatCode="_ &quot;₩&quot;* #,##0.00_ ;_ &quot;₩&quot;* \-#,##0.00_ ;_ &quot;₩&quot;* &quot;-&quot;??_ ;_ @_ "/>
    <numFmt numFmtId="233" formatCode="_-&quot;L.&quot;\ * #,##0.00_-;\-&quot;L.&quot;\ * #,##0.00_-;_-&quot;L.&quot;\ * &quot;-&quot;??_-;_-@_-"/>
    <numFmt numFmtId="234" formatCode="_(&quot;RM&quot;* #,##0.00_);_(&quot;RM&quot;* \(#,##0.00\);_(&quot;RM&quot;* &quot;-&quot;??_);_(@_)"/>
    <numFmt numFmtId="235" formatCode="_ * #,##0_ ;_ * \-#,##0_ ;_ * &quot;-&quot;_ ;_ @_ \ \ \ "/>
    <numFmt numFmtId="236" formatCode="_ &quot;$&quot;* #,##0.00_ ;_ &quot;$&quot;* \-#,##0.00_ ;_ &quot;$&quot;* &quot;-&quot;??_ ;_ @_ "/>
    <numFmt numFmtId="237" formatCode="0.0\ \ "/>
    <numFmt numFmtId="238" formatCode="\ \ @"/>
    <numFmt numFmtId="239" formatCode="#,##0.0_ "/>
    <numFmt numFmtId="240" formatCode="_-* #,##0.000_-;\-* #,##0.000_-;_-* &quot;-&quot;??_-;_-@_-"/>
    <numFmt numFmtId="241" formatCode="0.0%;&quot;₩&quot;&quot;₩&quot;&quot;₩&quot;&quot;₩&quot;&quot;₩&quot;&quot;₩&quot;&quot;₩&quot;&quot;₩&quot;\(0.0%&quot;₩&quot;&quot;₩&quot;&quot;₩&quot;&quot;₩&quot;&quot;₩&quot;&quot;₩&quot;&quot;₩&quot;&quot;₩&quot;\)"/>
    <numFmt numFmtId="242" formatCode="###0_);[Red]\(###0\)"/>
    <numFmt numFmtId="243" formatCode="#,##0.00000;[Red]\-#,##0.00000"/>
    <numFmt numFmtId="244" formatCode="_-* #,##0\ _D_M_-;\-* #,##0\ _D_M_-;_-* &quot;-&quot;\ _D_M_-;_-@_-"/>
    <numFmt numFmtId="245" formatCode="_-* #,##0.00\ _D_M_-;\-* #,##0.00\ _D_M_-;_-* &quot;-&quot;??\ _D_M_-;_-@_-"/>
    <numFmt numFmtId="246" formatCode="#,##0.0000000;[Red]\-#,##0.0000000"/>
    <numFmt numFmtId="247" formatCode="\$#,##0.0_);\(\$#,##0.0\)"/>
    <numFmt numFmtId="248" formatCode="#,##0;\-#,##0;&quot;-&quot;"/>
    <numFmt numFmtId="249" formatCode="#,##0_);[Black]\(#,##0\)"/>
    <numFmt numFmtId="250" formatCode="#,##0.00000_);[Red]\(#,##0.00000\)"/>
    <numFmt numFmtId="251" formatCode="_ &quot;₩&quot;* #,##0.00_ ;_ &quot;₩&quot;* &quot;₩&quot;\-#,##0.00_ ;_ &quot;₩&quot;* &quot;-&quot;??_ ;_ @_ "/>
    <numFmt numFmtId="252" formatCode="#,##0.0000000_);[Red]\(#,##0.0000000\)"/>
    <numFmt numFmtId="253" formatCode="&quot;$&quot;#,##0.0_);\(&quot;$&quot;#,##0.0\)"/>
    <numFmt numFmtId="254" formatCode="[Black]#,###_);[Black]\(#,###\);&quot;-&quot;_)"/>
    <numFmt numFmtId="255" formatCode="_(* #,##0.0_);_(* \(#,##0.0\);_(* &quot;-&quot;??_);_(@_)"/>
    <numFmt numFmtId="256" formatCode="_._.* #,##0.0_)_%;_._.* \(#,##0.0\)_%;_._.* \ .0_)_%"/>
    <numFmt numFmtId="257" formatCode="_._.* #,##0.000_)_%;_._.* \(#,##0.000\)_%;_._.* \ .000_)_%"/>
    <numFmt numFmtId="258" formatCode="#,##0_)&quot;개월&quot;;\(#,##0\)"/>
    <numFmt numFmtId="259" formatCode="mmm\.yy"/>
    <numFmt numFmtId="260" formatCode="_(&quot;$&quot;* #,##0.0_);_(&quot;$&quot;* \(#,##0.0\);_(&quot;$&quot;* &quot;-&quot;_);_(@_)"/>
    <numFmt numFmtId="261" formatCode="0&quot;.&quot;_);[Red]\(0\)"/>
    <numFmt numFmtId="262" formatCode="_._.&quot;$&quot;* #,##0.0_)_%;_._.&quot;$&quot;* \(#,##0.0\)_%;_._.&quot;$&quot;* \ .0_)_%"/>
    <numFmt numFmtId="263" formatCode="&quot;$&quot;* #,##0.00_);&quot;$&quot;* \(#,##0.00\)"/>
    <numFmt numFmtId="264" formatCode="_._.&quot;$&quot;* #,##0.000_)_%;_._.&quot;$&quot;* \(#,##0.000\)_%;_._.&quot;$&quot;* \ .000_)_%"/>
    <numFmt numFmtId="265" formatCode="\'yy\.mm\.dd"/>
    <numFmt numFmtId="266" formatCode="&quot;US$&quot;#,##0.00_);\(&quot;US$&quot;#,##0.00\)"/>
    <numFmt numFmtId="267" formatCode="0.0000000"/>
    <numFmt numFmtId="268" formatCode="_ &quot;₩&quot;* #,##0_ ;_ &quot;₩&quot;* &quot;₩&quot;\-#,##0_ ;_ &quot;₩&quot;* &quot;-&quot;_ ;_ @_ "/>
    <numFmt numFmtId="269" formatCode="* #,##0_);* \(#,##0\);&quot;-&quot;??_);@"/>
    <numFmt numFmtId="270" formatCode="* #,##0_%;* \-#,##0_%;* #,##0_%;@_%"/>
    <numFmt numFmtId="271" formatCode="&quot;$&quot;#,##0.00"/>
    <numFmt numFmtId="272" formatCode="_(&quot;$&quot;* #,##0_);_(&quot;$&quot;* \(#,##0\);_(&quot;$&quot;* &quot;-&quot;_);_(@_)"/>
    <numFmt numFmtId="273" formatCode="_-[$€-2]* #,##0.00_-;\-[$€-2]* #,##0.00_-;_-[$€-2]* &quot;-&quot;??_-"/>
    <numFmt numFmtId="274" formatCode="0.0%"/>
    <numFmt numFmtId="275" formatCode="#,##0.00\ &quot;FB&quot;;[Red]\-#,##0.00\ &quot;FB&quot;"/>
    <numFmt numFmtId="276" formatCode="#,##0;[Red]&quot;△&quot;#,##0"/>
    <numFmt numFmtId="277" formatCode="_(&quot;$&quot;* #,##0.00_);_(&quot;$&quot;* \(#,##0.00\);_(&quot;$&quot;* &quot;-&quot;??_);_(@_)"/>
    <numFmt numFmtId="278" formatCode="\ \ \ #,###"/>
    <numFmt numFmtId="279" formatCode="0.00000000"/>
    <numFmt numFmtId="280" formatCode="#,##0\x_);\(#,##0\x\)"/>
    <numFmt numFmtId="281" formatCode="#,##0%_);\(#,##0%\)"/>
    <numFmt numFmtId="282" formatCode="0.00\ %"/>
    <numFmt numFmtId="283" formatCode="#,##0\ ;[Red]\-#,##0\ "/>
    <numFmt numFmtId="284" formatCode="_ * #,##0_ ;_ * &quot;₩&quot;&quot;₩&quot;&quot;₩&quot;\-#,##0_ ;_ * &quot;-&quot;_ ;_ @_ "/>
    <numFmt numFmtId="285" formatCode="_ * #,##0.00_ ;_ * &quot;₩&quot;&quot;₩&quot;&quot;₩&quot;\-#,##0.00_ ;_ * &quot;-&quot;??_ ;_ @_ "/>
    <numFmt numFmtId="286" formatCode="#,##0,;\-#,##0,;_-&quot;&quot;_-"/>
    <numFmt numFmtId="287" formatCode="_(* #,##0\ \x_);_(* \(#,##0\ \x\);_(* &quot;-&quot;??_);_(@_)"/>
    <numFmt numFmtId="288" formatCode="_(* #,##0.0\ \x_);_(* \(#,##0.0\ \x\);_(* &quot;-&quot;??_);_(@_)"/>
    <numFmt numFmtId="289" formatCode="0.00000%"/>
    <numFmt numFmtId="290" formatCode="[Black]#,###_);[Black]\(#,###\);[Black]&quot;-&quot;_)"/>
    <numFmt numFmtId="291" formatCode="_(0_)%;\(0\)%;\ \ _)\%"/>
    <numFmt numFmtId="292" formatCode="_._._(* 0_)%;_._.\(* 0\)%;_._._(* \ _)\%"/>
    <numFmt numFmtId="293" formatCode="0%_);\(0%\)"/>
    <numFmt numFmtId="294" formatCode="0.00_);[Red]\(0.00\)"/>
    <numFmt numFmtId="295" formatCode="_(0.0_)%;\(0.0\)%;\ \ .0_)%"/>
    <numFmt numFmtId="296" formatCode="_._._(* 0.0_)%;_._.\(* 0.0\)%;_._._(* \ .0_)%"/>
    <numFmt numFmtId="297" formatCode="_(0.00_)%;\(0.00\)%;\ \ .00_)%"/>
    <numFmt numFmtId="298" formatCode="_._._(* 0.00_)%;_._.\(* 0.00\)%;_._._(* \ .00_)%"/>
    <numFmt numFmtId="299" formatCode="_(0.000_)%;\(0.000\)%;\ \ .000_)%"/>
    <numFmt numFmtId="300" formatCode="_._._(* 0.000_)%;_._.\(* 0.000\)%;_._._(* \ .000_)%"/>
    <numFmt numFmtId="301" formatCode="0.000000%"/>
    <numFmt numFmtId="302" formatCode="&quot;₩&quot;#,##0;&quot;₩&quot;&quot;₩&quot;&quot;₩&quot;&quot;₩&quot;&quot;₩&quot;&quot;₩&quot;&quot;₩&quot;\-&quot;₩&quot;#,##0"/>
    <numFmt numFmtId="303" formatCode="\ @"/>
    <numFmt numFmtId="304" formatCode="#,##0\ \ "/>
    <numFmt numFmtId="305" formatCode="#,##0;[Red]#,##0"/>
    <numFmt numFmtId="306" formatCode="#,##0.00000000_);[Red]\(#,##0.00000000\)"/>
    <numFmt numFmtId="307" formatCode="_(* #,##0.000_);_(* \(#,##0.000\);_(* &quot;-&quot;??_);_(@_)"/>
    <numFmt numFmtId="308" formatCode="_-&quot;£&quot;* #,##0_-;\-&quot;£&quot;* #,##0_-;_-&quot;£&quot;* &quot;-&quot;_-;_-@_-"/>
    <numFmt numFmtId="309" formatCode="_ &quot;SFr.&quot;\ * #,##0_ ;_ &quot;SFr.&quot;\ * \-#,##0_ ;_ &quot;SFr.&quot;\ * &quot;-&quot;_ ;_ @_ "/>
    <numFmt numFmtId="310" formatCode="_ &quot;SFr.&quot;\ * #,##0.00_ ;_ &quot;SFr.&quot;\ * \-#,##0.00_ ;_ &quot;SFr.&quot;\ * &quot;-&quot;??_ ;_ @_ "/>
    <numFmt numFmtId="311" formatCode="_(* #,##0_);_(* \(#,##0\);_(* \ _)"/>
    <numFmt numFmtId="312" formatCode="_(* #,##0.0_);_(* \(#,##0.0\);_(* \ .0_)"/>
    <numFmt numFmtId="313" formatCode="_(* #,##0.00_);_(* \(#,##0.00\);_(* \ .00_)"/>
    <numFmt numFmtId="314" formatCode="_(* #,##0.000_);_(* \(#,##0.000\);_(* \ .000_)"/>
    <numFmt numFmtId="315" formatCode="_(&quot;$&quot;* #,##0_);_(&quot;$&quot;* \(#,##0\);_(&quot;$&quot;* \ _)"/>
    <numFmt numFmtId="316" formatCode="_(&quot;$&quot;* #,##0.0_);_(&quot;$&quot;* \(#,##0.0\);_(&quot;$&quot;* \ .0_)"/>
    <numFmt numFmtId="317" formatCode="_(&quot;$&quot;* #,##0.00_);_(&quot;$&quot;* \(#,##0.00\);_(&quot;$&quot;* \ .00_)"/>
    <numFmt numFmtId="318" formatCode="_(&quot;$&quot;* #,##0.000_);_(&quot;$&quot;* \(#,##0.000\);_(&quot;$&quot;* \ .000_)"/>
    <numFmt numFmtId="319" formatCode="_-* #,##0&quot;р.&quot;_-;\-* #,##0&quot;р.&quot;_-;_-* &quot;-&quot;&quot;р.&quot;_-;_-@_-"/>
    <numFmt numFmtId="320" formatCode="_-* #,##0.00&quot;р.&quot;_-;\-* #,##0.00&quot;р.&quot;_-;_-* &quot;-&quot;??&quot;р.&quot;_-;_-@_-"/>
  </numFmts>
  <fonts count="235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b/>
      <sz val="9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name val="돋움"/>
      <family val="3"/>
      <charset val="129"/>
    </font>
    <font>
      <sz val="10"/>
      <name val="맑은 고딕"/>
      <family val="3"/>
      <charset val="129"/>
      <scheme val="minor"/>
    </font>
    <font>
      <sz val="10"/>
      <name val="Arial"/>
      <family val="2"/>
    </font>
    <font>
      <sz val="10"/>
      <name val="바탕체"/>
      <family val="1"/>
      <charset val="129"/>
    </font>
    <font>
      <sz val="12"/>
      <name val="바탕체"/>
      <family val="1"/>
      <charset val="129"/>
    </font>
    <font>
      <b/>
      <sz val="10"/>
      <name val="MS Sans Serif"/>
      <family val="2"/>
    </font>
    <font>
      <sz val="10"/>
      <name val="MS Sans Serif"/>
      <family val="2"/>
    </font>
    <font>
      <sz val="10"/>
      <name val="Times New Roman"/>
      <family val="1"/>
    </font>
    <font>
      <sz val="12"/>
      <name val="???"/>
      <family val="1"/>
    </font>
    <font>
      <i/>
      <sz val="12"/>
      <name val="바탕체"/>
      <family val="1"/>
      <charset val="129"/>
    </font>
    <font>
      <sz val="12"/>
      <name val="??????"/>
      <family val="1"/>
    </font>
    <font>
      <u/>
      <sz val="8.4"/>
      <color indexed="12"/>
      <name val="Arial"/>
      <family val="2"/>
    </font>
    <font>
      <sz val="11"/>
      <name val="돋?o"/>
      <family val="3"/>
      <charset val="129"/>
    </font>
    <font>
      <sz val="12"/>
      <name val="¹????¼"/>
      <family val="3"/>
      <charset val="129"/>
    </font>
    <font>
      <sz val="11"/>
      <name val="￥i￠￢￠?o"/>
      <family val="3"/>
      <charset val="129"/>
    </font>
    <font>
      <sz val="12"/>
      <name val="System"/>
      <family val="2"/>
      <charset val="129"/>
    </font>
    <font>
      <sz val="10"/>
      <color indexed="8"/>
      <name val="Arial"/>
      <family val="2"/>
    </font>
    <font>
      <sz val="10"/>
      <name val="굴림체"/>
      <family val="3"/>
      <charset val="129"/>
    </font>
    <font>
      <sz val="11"/>
      <name val="돋움체"/>
      <family val="3"/>
      <charset val="129"/>
    </font>
    <font>
      <sz val="12"/>
      <name val="ⓒoUAAA¨u"/>
      <family val="1"/>
      <charset val="129"/>
    </font>
    <font>
      <sz val="10"/>
      <name val="Helv"/>
      <family val="2"/>
    </font>
    <font>
      <sz val="20"/>
      <name val="돋움체"/>
      <family val="3"/>
      <charset val="129"/>
    </font>
    <font>
      <sz val="8"/>
      <color indexed="8"/>
      <name val="Times New Roman"/>
      <family val="1"/>
    </font>
    <font>
      <sz val="8"/>
      <color indexed="14"/>
      <name val="Times New Roman"/>
      <family val="1"/>
    </font>
    <font>
      <sz val="12"/>
      <name val="Times New Roman"/>
      <family val="1"/>
    </font>
    <font>
      <b/>
      <sz val="15"/>
      <color indexed="24"/>
      <name val="¹UAAA¼"/>
      <family val="1"/>
      <charset val="129"/>
    </font>
    <font>
      <sz val="10"/>
      <name val="Courier"/>
      <family val="3"/>
    </font>
    <font>
      <sz val="1"/>
      <color indexed="18"/>
      <name val="Courier"/>
      <family val="3"/>
    </font>
    <font>
      <sz val="12"/>
      <name val="¹UAAA¼"/>
      <family val="1"/>
      <charset val="129"/>
    </font>
    <font>
      <sz val="12"/>
      <name val="¹ÙÅÁÃ¼"/>
      <family val="3"/>
      <charset val="129"/>
    </font>
    <font>
      <sz val="12"/>
      <name val="굴림체"/>
      <family val="3"/>
      <charset val="129"/>
    </font>
    <font>
      <sz val="11"/>
      <color indexed="8"/>
      <name val="宋体"/>
      <family val="3"/>
      <charset val="255"/>
    </font>
    <font>
      <sz val="11"/>
      <color indexed="9"/>
      <name val="宋体"/>
      <family val="3"/>
      <charset val="255"/>
    </font>
    <font>
      <sz val="11"/>
      <name val="궁서"/>
      <family val="1"/>
      <charset val="129"/>
    </font>
    <font>
      <sz val="11"/>
      <color indexed="10"/>
      <name val="宋体"/>
      <family val="3"/>
      <charset val="255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1"/>
      <color indexed="60"/>
      <name val="宋体"/>
      <family val="3"/>
      <charset val="255"/>
    </font>
    <font>
      <sz val="11"/>
      <name val="바탕체"/>
      <family val="1"/>
      <charset val="129"/>
    </font>
    <font>
      <sz val="10"/>
      <name val="PragmaticaCTT"/>
      <family val="1"/>
    </font>
    <font>
      <sz val="12"/>
      <name val="돋움체"/>
      <family val="3"/>
      <charset val="129"/>
    </font>
    <font>
      <u/>
      <sz val="9"/>
      <color indexed="36"/>
      <name val="돋움"/>
      <family val="3"/>
      <charset val="129"/>
    </font>
    <font>
      <sz val="8"/>
      <color indexed="8"/>
      <name val="Arial"/>
      <family val="2"/>
    </font>
    <font>
      <sz val="14"/>
      <name val="뼥?ⓒ"/>
      <family val="3"/>
      <charset val="129"/>
    </font>
    <font>
      <sz val="11"/>
      <name val="굃굍 긕긘긞긏"/>
      <family val="3"/>
      <charset val="129"/>
    </font>
    <font>
      <sz val="14"/>
      <name val="ＭＳ 明朝"/>
      <family val="3"/>
      <charset val="129"/>
    </font>
    <font>
      <sz val="12"/>
      <name val="┭병릇"/>
      <family val="1"/>
      <charset val="129"/>
    </font>
    <font>
      <sz val="1"/>
      <color indexed="0"/>
      <name val="Courier"/>
      <family val="3"/>
    </font>
    <font>
      <sz val="11"/>
      <name val="굴림체"/>
      <family val="3"/>
      <charset val="129"/>
    </font>
    <font>
      <sz val="10"/>
      <name val="Book Antiqua"/>
      <family val="1"/>
    </font>
    <font>
      <sz val="12"/>
      <name val="뼻뮝"/>
      <family val="3"/>
      <charset val="129"/>
    </font>
    <font>
      <b/>
      <sz val="12"/>
      <color indexed="16"/>
      <name val="굴림체"/>
      <family val="3"/>
      <charset val="129"/>
    </font>
    <font>
      <sz val="11"/>
      <color indexed="8"/>
      <name val="맑은 고딕"/>
      <family val="3"/>
      <charset val="129"/>
    </font>
    <font>
      <sz val="10"/>
      <name val="명조"/>
      <family val="3"/>
      <charset val="129"/>
    </font>
    <font>
      <u/>
      <sz val="10"/>
      <color indexed="36"/>
      <name val="Arial"/>
      <family val="2"/>
    </font>
    <font>
      <sz val="11"/>
      <name val="바탕"/>
      <family val="1"/>
      <charset val="129"/>
    </font>
    <font>
      <sz val="10"/>
      <name val="굴림"/>
      <family val="3"/>
      <charset val="129"/>
    </font>
    <font>
      <sz val="11"/>
      <color indexed="20"/>
      <name val="宋体"/>
      <family val="3"/>
      <charset val="255"/>
    </font>
    <font>
      <sz val="11"/>
      <name val="ＭＳ Ｐゴシック"/>
      <family val="3"/>
      <charset val="255"/>
    </font>
    <font>
      <sz val="10"/>
      <color indexed="8"/>
      <name val="맑은 고딕"/>
      <family val="3"/>
      <charset val="129"/>
    </font>
    <font>
      <sz val="14"/>
      <name val="ＭＳ 明朝"/>
      <family val="1"/>
      <charset val="255"/>
    </font>
    <font>
      <sz val="11"/>
      <name val="Times New Roman"/>
      <family val="1"/>
    </font>
    <font>
      <i/>
      <sz val="11"/>
      <color indexed="23"/>
      <name val="宋体"/>
      <family val="3"/>
      <charset val="255"/>
    </font>
    <font>
      <sz val="11"/>
      <color indexed="17"/>
      <name val="宋体"/>
      <family val="3"/>
      <charset val="255"/>
    </font>
    <font>
      <b/>
      <sz val="18"/>
      <color indexed="56"/>
      <name val="宋体"/>
      <family val="3"/>
      <charset val="255"/>
    </font>
    <font>
      <b/>
      <sz val="15"/>
      <color indexed="56"/>
      <name val="宋体"/>
      <family val="3"/>
      <charset val="255"/>
    </font>
    <font>
      <b/>
      <sz val="13"/>
      <color indexed="56"/>
      <name val="宋体"/>
      <family val="3"/>
      <charset val="255"/>
    </font>
    <font>
      <b/>
      <sz val="11"/>
      <color indexed="56"/>
      <name val="宋体"/>
      <family val="3"/>
      <charset val="255"/>
    </font>
    <font>
      <b/>
      <sz val="11"/>
      <color indexed="9"/>
      <name val="宋体"/>
      <family val="3"/>
      <charset val="255"/>
    </font>
    <font>
      <b/>
      <sz val="11"/>
      <color indexed="8"/>
      <name val="宋体"/>
      <family val="3"/>
      <charset val="255"/>
    </font>
    <font>
      <b/>
      <sz val="11"/>
      <color indexed="52"/>
      <name val="宋体"/>
      <family val="3"/>
      <charset val="255"/>
    </font>
    <font>
      <sz val="11"/>
      <color indexed="62"/>
      <name val="宋体"/>
      <family val="3"/>
      <charset val="255"/>
    </font>
    <font>
      <b/>
      <sz val="11"/>
      <color indexed="63"/>
      <name val="宋体"/>
      <family val="3"/>
      <charset val="255"/>
    </font>
    <font>
      <sz val="12"/>
      <name val="奔覆眉"/>
      <family val="3"/>
      <charset val="129"/>
    </font>
    <font>
      <sz val="11"/>
      <color indexed="52"/>
      <name val="宋体"/>
      <family val="3"/>
      <charset val="255"/>
    </font>
    <font>
      <sz val="12"/>
      <name val="¨ÏoUAAA¡§u"/>
      <family val="1"/>
      <charset val="129"/>
    </font>
    <font>
      <sz val="12"/>
      <name val="¨IoUAAA¡§u"/>
      <family val="1"/>
      <charset val="129"/>
    </font>
    <font>
      <sz val="11"/>
      <name val="??????o"/>
      <family val="3"/>
    </font>
    <font>
      <sz val="11"/>
      <name val="¥ì¢¬¢¯o"/>
      <family val="3"/>
    </font>
    <font>
      <sz val="12"/>
      <name val="±¼¸²Ã¼"/>
      <family val="3"/>
      <charset val="129"/>
    </font>
    <font>
      <sz val="11"/>
      <name val="¹UAAA¼"/>
      <family val="3"/>
      <charset val="129"/>
    </font>
    <font>
      <sz val="11"/>
      <name val="µ¸¿ò"/>
      <family val="3"/>
      <charset val="129"/>
    </font>
    <font>
      <sz val="11"/>
      <name val="μ¸¿o"/>
      <family val="3"/>
      <charset val="129"/>
    </font>
    <font>
      <sz val="8"/>
      <name val="Times New Roman"/>
      <family val="1"/>
    </font>
    <font>
      <sz val="12"/>
      <name val="Arial"/>
      <family val="2"/>
    </font>
    <font>
      <sz val="10"/>
      <name val="µ¸¿òÃ¼"/>
      <family val="3"/>
      <charset val="129"/>
    </font>
    <font>
      <sz val="12"/>
      <name val="Tms Rmn"/>
      <family val="1"/>
    </font>
    <font>
      <sz val="8"/>
      <name val="Palatino"/>
      <family val="1"/>
    </font>
    <font>
      <sz val="12"/>
      <name val="¡¾¨ù¢¬©÷A¨ù"/>
      <family val="3"/>
      <charset val="129"/>
    </font>
    <font>
      <sz val="11"/>
      <name val="¡Ii¡E¡þ¡E?o"/>
      <family val="3"/>
      <charset val="129"/>
    </font>
    <font>
      <sz val="8"/>
      <name val="¹UAAA¼"/>
      <family val="1"/>
      <charset val="129"/>
    </font>
    <font>
      <sz val="10"/>
      <name val="±¼¸²Ã¼"/>
      <family val="3"/>
      <charset val="129"/>
    </font>
    <font>
      <sz val="10"/>
      <name val="¹UAAA¼"/>
      <family val="1"/>
      <charset val="129"/>
    </font>
    <font>
      <sz val="10"/>
      <name val="¹ÙÅÁÃ¼"/>
      <family val="1"/>
      <charset val="129"/>
    </font>
    <font>
      <sz val="12"/>
      <name val="±¼¸²A¼"/>
      <family val="3"/>
      <charset val="129"/>
    </font>
    <font>
      <sz val="12"/>
      <name val="μ¸¿oA¼"/>
      <family val="3"/>
      <charset val="129"/>
    </font>
    <font>
      <sz val="12"/>
      <name val="¹UAAA¼"/>
      <family val="3"/>
    </font>
    <font>
      <sz val="12"/>
      <name val="¹ÙÅÁÃ¼"/>
      <family val="1"/>
    </font>
    <font>
      <sz val="12"/>
      <name val="μ¸¿o"/>
      <family val="3"/>
      <charset val="129"/>
    </font>
    <font>
      <sz val="12"/>
      <name val="½Å±×·¡ÇÈ"/>
      <family val="1"/>
      <charset val="129"/>
    </font>
    <font>
      <sz val="11"/>
      <name val="±¼¸²A¼"/>
      <family val="3"/>
      <charset val="129"/>
    </font>
    <font>
      <sz val="11"/>
      <name val="±¼¸²Ã¼"/>
      <family val="3"/>
      <charset val="129"/>
    </font>
    <font>
      <sz val="11"/>
      <name val="¹ÙÅÁÃ¼"/>
      <family val="1"/>
      <charset val="129"/>
    </font>
    <font>
      <sz val="10"/>
      <name val="±¼¸²A¼"/>
      <family val="3"/>
      <charset val="129"/>
    </font>
    <font>
      <sz val="10"/>
      <name val="±¼¸²A¼"/>
      <family val="3"/>
    </font>
    <font>
      <sz val="10"/>
      <name val="±¼¸²Ã¼"/>
      <family val="3"/>
    </font>
    <font>
      <b/>
      <sz val="10"/>
      <name val="Helv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u/>
      <sz val="10"/>
      <color indexed="14"/>
      <name val="MS Sans Serif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MS Sans Serif"/>
      <family val="2"/>
    </font>
    <font>
      <sz val="9"/>
      <name val="Times New Roman"/>
      <family val="1"/>
    </font>
    <font>
      <sz val="9"/>
      <name val="Tms Rmn"/>
      <family val="1"/>
    </font>
    <font>
      <b/>
      <sz val="11"/>
      <name val="Arial"/>
      <family val="2"/>
    </font>
    <font>
      <b/>
      <sz val="8"/>
      <name val="Arial"/>
      <family val="2"/>
    </font>
    <font>
      <sz val="11"/>
      <name val="Tms Rmn"/>
      <family val="1"/>
    </font>
    <font>
      <sz val="8"/>
      <color indexed="12"/>
      <name val="Times New Roman"/>
      <family val="1"/>
    </font>
    <font>
      <sz val="11"/>
      <name val="New Times Roman"/>
      <family val="2"/>
    </font>
    <font>
      <u val="singleAccounting"/>
      <sz val="11"/>
      <name val="Times New Roman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7"/>
      <name val="Arial"/>
      <family val="2"/>
    </font>
    <font>
      <sz val="9"/>
      <name val="Arial"/>
      <family val="2"/>
    </font>
    <font>
      <u val="doubleAccounting"/>
      <sz val="10"/>
      <name val="Arial"/>
      <family val="2"/>
    </font>
    <font>
      <sz val="1"/>
      <color indexed="8"/>
      <name val="Courier"/>
      <family val="3"/>
    </font>
    <font>
      <u/>
      <sz val="7.5"/>
      <color indexed="36"/>
      <name val="Arial"/>
      <family val="2"/>
    </font>
    <font>
      <sz val="7"/>
      <name val="Palatino"/>
      <family val="1"/>
    </font>
    <font>
      <b/>
      <sz val="12"/>
      <color indexed="62"/>
      <name val="Arial"/>
      <family val="2"/>
    </font>
    <font>
      <b/>
      <i/>
      <sz val="11"/>
      <name val="Arial"/>
      <family val="2"/>
    </font>
    <font>
      <sz val="14"/>
      <name val="Times New Roman"/>
      <family val="1"/>
    </font>
    <font>
      <sz val="18"/>
      <name val="Helvetica-Black"/>
      <family val="2"/>
    </font>
    <font>
      <i/>
      <sz val="14"/>
      <name val="Palatino"/>
      <family val="1"/>
    </font>
    <font>
      <b/>
      <sz val="12"/>
      <name val="Tms Rmn"/>
      <family val="1"/>
    </font>
    <font>
      <b/>
      <sz val="18"/>
      <name val="Arial"/>
      <family val="2"/>
    </font>
    <font>
      <b/>
      <i/>
      <sz val="22"/>
      <name val="Times New Roman"/>
      <family val="1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b/>
      <i/>
      <sz val="7"/>
      <name val="Times New Roman"/>
      <family val="1"/>
    </font>
    <font>
      <u/>
      <sz val="10"/>
      <color indexed="9"/>
      <name val="Arial"/>
      <family val="2"/>
    </font>
    <font>
      <b/>
      <sz val="14"/>
      <color indexed="24"/>
      <name val="Book Antiqua"/>
      <family val="1"/>
    </font>
    <font>
      <b/>
      <sz val="11"/>
      <name val="Helv"/>
      <family val="2"/>
    </font>
    <font>
      <sz val="11"/>
      <color indexed="8"/>
      <name val="Times New Roman"/>
      <family val="1"/>
    </font>
    <font>
      <u/>
      <sz val="8"/>
      <color indexed="9"/>
      <name val="Arial"/>
      <family val="2"/>
    </font>
    <font>
      <sz val="7"/>
      <name val="Small Fonts"/>
      <family val="2"/>
    </font>
    <font>
      <sz val="12"/>
      <name val="Arial MT"/>
      <family val="2"/>
    </font>
    <font>
      <sz val="12"/>
      <name val="Helv"/>
      <family val="2"/>
    </font>
    <font>
      <u/>
      <sz val="18"/>
      <name val="Times New Roman"/>
      <family val="1"/>
    </font>
    <font>
      <b/>
      <sz val="9"/>
      <color indexed="16"/>
      <name val="Arial"/>
      <family val="2"/>
    </font>
    <font>
      <sz val="14"/>
      <name val="–¾’©"/>
      <family val="3"/>
      <charset val="129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22"/>
      <color indexed="8"/>
      <name val="Times New Roman"/>
      <family val="1"/>
    </font>
    <font>
      <sz val="10"/>
      <color indexed="16"/>
      <name val="Helvetica-Black"/>
      <family val="2"/>
    </font>
    <font>
      <i/>
      <sz val="14"/>
      <name val="Times New Roman"/>
      <family val="1"/>
    </font>
    <font>
      <b/>
      <sz val="22"/>
      <name val="Book Antiqua"/>
      <family val="1"/>
    </font>
    <font>
      <b/>
      <i/>
      <sz val="9"/>
      <color indexed="60"/>
      <name val="Arial"/>
      <family val="2"/>
    </font>
    <font>
      <u val="singleAccounting"/>
      <sz val="10"/>
      <name val="Arial"/>
      <family val="2"/>
    </font>
    <font>
      <b/>
      <sz val="12"/>
      <color indexed="18"/>
      <name val="Arial"/>
      <family val="2"/>
    </font>
    <font>
      <i/>
      <sz val="7"/>
      <name val="Arial"/>
      <family val="2"/>
    </font>
    <font>
      <b/>
      <sz val="8"/>
      <color indexed="8"/>
      <name val="Helv"/>
      <family val="2"/>
    </font>
    <font>
      <sz val="12"/>
      <name val="고딕"/>
      <family val="3"/>
      <charset val="129"/>
    </font>
    <font>
      <b/>
      <sz val="9"/>
      <name val="Palatino"/>
      <family val="1"/>
    </font>
    <font>
      <b/>
      <sz val="7"/>
      <name val="Arial"/>
      <family val="2"/>
    </font>
    <font>
      <b/>
      <sz val="9"/>
      <name val="Arial"/>
      <family val="2"/>
    </font>
    <font>
      <sz val="9"/>
      <color indexed="21"/>
      <name val="Helvetica-Black"/>
      <family val="2"/>
    </font>
    <font>
      <sz val="9"/>
      <name val="Helvetica-Black"/>
      <family val="2"/>
    </font>
    <font>
      <b/>
      <sz val="10"/>
      <color indexed="18"/>
      <name val="Arial"/>
      <family val="2"/>
    </font>
    <font>
      <b/>
      <sz val="10"/>
      <color indexed="10"/>
      <name val="Arial"/>
      <family val="2"/>
    </font>
    <font>
      <b/>
      <sz val="11"/>
      <name val="Times New Roman"/>
      <family val="1"/>
    </font>
    <font>
      <b/>
      <u/>
      <sz val="13"/>
      <name val="굴림체"/>
      <family val="3"/>
      <charset val="129"/>
    </font>
    <font>
      <u val="double"/>
      <sz val="8"/>
      <color indexed="8"/>
      <name val="Arial"/>
      <family val="2"/>
    </font>
    <font>
      <sz val="8"/>
      <color indexed="12"/>
      <name val="Arial"/>
      <family val="2"/>
    </font>
    <font>
      <sz val="12"/>
      <name val="¾©"/>
      <family val="1"/>
      <charset val="129"/>
    </font>
    <font>
      <sz val="10"/>
      <name val="Geneva"/>
      <family val="2"/>
    </font>
    <font>
      <sz val="10"/>
      <name val="Arial Cyr"/>
      <family val="2"/>
      <charset val="204"/>
    </font>
    <font>
      <sz val="14"/>
      <name val="뼻뮝"/>
      <family val="3"/>
      <charset val="129"/>
    </font>
    <font>
      <sz val="12"/>
      <name val="ｹﾙﾅﾁﾃｼ"/>
      <family val="3"/>
      <charset val="128"/>
    </font>
    <font>
      <b/>
      <sz val="13"/>
      <name val="Arial"/>
      <family val="2"/>
    </font>
    <font>
      <sz val="8"/>
      <color theme="1"/>
      <name val="맑은 고딕"/>
      <family val="3"/>
      <charset val="129"/>
      <scheme val="minor"/>
    </font>
  </fonts>
  <fills count="7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lightGray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indexed="13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mediumGray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</fills>
  <borders count="82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23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18"/>
      </top>
      <bottom/>
      <diagonal/>
    </border>
    <border>
      <left/>
      <right/>
      <top style="double">
        <color indexed="16"/>
      </top>
      <bottom/>
      <diagonal/>
    </border>
    <border>
      <left/>
      <right/>
      <top style="double">
        <color indexed="16"/>
      </top>
      <bottom style="thin">
        <color indexed="16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16"/>
      </top>
      <bottom style="thin">
        <color indexed="16"/>
      </bottom>
      <diagonal/>
    </border>
    <border>
      <left/>
      <right/>
      <top style="thin">
        <color indexed="51"/>
      </top>
      <bottom style="thin">
        <color indexed="5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373">
    <xf numFmtId="0" fontId="0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6" borderId="39" applyNumberFormat="0" applyAlignment="0" applyProtection="0">
      <alignment vertical="center"/>
    </xf>
    <xf numFmtId="0" fontId="17" fillId="26" borderId="39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4" fillId="28" borderId="40" applyNumberFormat="0" applyFont="0" applyAlignment="0" applyProtection="0">
      <alignment vertical="center"/>
    </xf>
    <xf numFmtId="0" fontId="14" fillId="28" borderId="40" applyNumberFormat="0" applyFon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0" borderId="41" applyNumberFormat="0" applyAlignment="0" applyProtection="0">
      <alignment vertical="center"/>
    </xf>
    <xf numFmtId="0" fontId="21" fillId="30" borderId="41" applyNumberFormat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22" fillId="0" borderId="42" applyNumberFormat="0" applyFill="0" applyAlignment="0" applyProtection="0">
      <alignment vertical="center"/>
    </xf>
    <xf numFmtId="0" fontId="22" fillId="0" borderId="42" applyNumberFormat="0" applyFill="0" applyAlignment="0" applyProtection="0">
      <alignment vertical="center"/>
    </xf>
    <xf numFmtId="0" fontId="23" fillId="0" borderId="43" applyNumberFormat="0" applyFill="0" applyAlignment="0" applyProtection="0">
      <alignment vertical="center"/>
    </xf>
    <xf numFmtId="0" fontId="23" fillId="0" borderId="43" applyNumberFormat="0" applyFill="0" applyAlignment="0" applyProtection="0">
      <alignment vertical="center"/>
    </xf>
    <xf numFmtId="0" fontId="24" fillId="31" borderId="39" applyNumberFormat="0" applyAlignment="0" applyProtection="0">
      <alignment vertical="center"/>
    </xf>
    <xf numFmtId="0" fontId="24" fillId="31" borderId="3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4" applyNumberFormat="0" applyFill="0" applyAlignment="0" applyProtection="0">
      <alignment vertical="center"/>
    </xf>
    <xf numFmtId="0" fontId="26" fillId="0" borderId="44" applyNumberFormat="0" applyFill="0" applyAlignment="0" applyProtection="0">
      <alignment vertical="center"/>
    </xf>
    <xf numFmtId="0" fontId="27" fillId="0" borderId="45" applyNumberFormat="0" applyFill="0" applyAlignment="0" applyProtection="0">
      <alignment vertical="center"/>
    </xf>
    <xf numFmtId="0" fontId="27" fillId="0" borderId="45" applyNumberFormat="0" applyFill="0" applyAlignment="0" applyProtection="0">
      <alignment vertical="center"/>
    </xf>
    <xf numFmtId="0" fontId="28" fillId="0" borderId="46" applyNumberFormat="0" applyFill="0" applyAlignment="0" applyProtection="0">
      <alignment vertical="center"/>
    </xf>
    <xf numFmtId="0" fontId="28" fillId="0" borderId="4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26" borderId="47" applyNumberFormat="0" applyAlignment="0" applyProtection="0">
      <alignment vertical="center"/>
    </xf>
    <xf numFmtId="0" fontId="30" fillId="26" borderId="47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41" fontId="11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44" applyNumberFormat="0" applyFill="0" applyAlignment="0" applyProtection="0">
      <alignment vertical="center"/>
    </xf>
    <xf numFmtId="0" fontId="35" fillId="0" borderId="45" applyNumberFormat="0" applyFill="0" applyAlignment="0" applyProtection="0">
      <alignment vertical="center"/>
    </xf>
    <xf numFmtId="0" fontId="36" fillId="0" borderId="46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1" borderId="39" applyNumberFormat="0" applyAlignment="0" applyProtection="0">
      <alignment vertical="center"/>
    </xf>
    <xf numFmtId="0" fontId="41" fillId="26" borderId="47" applyNumberFormat="0" applyAlignment="0" applyProtection="0">
      <alignment vertical="center"/>
    </xf>
    <xf numFmtId="0" fontId="42" fillId="26" borderId="39" applyNumberFormat="0" applyAlignment="0" applyProtection="0">
      <alignment vertical="center"/>
    </xf>
    <xf numFmtId="0" fontId="43" fillId="0" borderId="42" applyNumberFormat="0" applyFill="0" applyAlignment="0" applyProtection="0">
      <alignment vertical="center"/>
    </xf>
    <xf numFmtId="0" fontId="44" fillId="30" borderId="41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1" fillId="28" borderId="40" applyNumberFormat="0" applyFon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43" applyNumberFormat="0" applyFill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6" borderId="39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4" fillId="28" borderId="40" applyNumberFormat="0" applyFon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0" borderId="41" applyNumberFormat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22" fillId="0" borderId="42" applyNumberFormat="0" applyFill="0" applyAlignment="0" applyProtection="0">
      <alignment vertical="center"/>
    </xf>
    <xf numFmtId="0" fontId="23" fillId="0" borderId="43" applyNumberFormat="0" applyFill="0" applyAlignment="0" applyProtection="0">
      <alignment vertical="center"/>
    </xf>
    <xf numFmtId="0" fontId="24" fillId="31" borderId="3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4" applyNumberFormat="0" applyFill="0" applyAlignment="0" applyProtection="0">
      <alignment vertical="center"/>
    </xf>
    <xf numFmtId="0" fontId="27" fillId="0" borderId="45" applyNumberFormat="0" applyFill="0" applyAlignment="0" applyProtection="0">
      <alignment vertical="center"/>
    </xf>
    <xf numFmtId="0" fontId="28" fillId="0" borderId="4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26" borderId="47" applyNumberFormat="0" applyAlignment="0" applyProtection="0">
      <alignment vertical="center"/>
    </xf>
    <xf numFmtId="0" fontId="10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10" fillId="28" borderId="40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6" borderId="39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4" fillId="28" borderId="40" applyNumberFormat="0" applyFon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0" borderId="41" applyNumberFormat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22" fillId="0" borderId="42" applyNumberFormat="0" applyFill="0" applyAlignment="0" applyProtection="0">
      <alignment vertical="center"/>
    </xf>
    <xf numFmtId="0" fontId="23" fillId="0" borderId="43" applyNumberFormat="0" applyFill="0" applyAlignment="0" applyProtection="0">
      <alignment vertical="center"/>
    </xf>
    <xf numFmtId="0" fontId="24" fillId="31" borderId="3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4" applyNumberFormat="0" applyFill="0" applyAlignment="0" applyProtection="0">
      <alignment vertical="center"/>
    </xf>
    <xf numFmtId="0" fontId="27" fillId="0" borderId="45" applyNumberFormat="0" applyFill="0" applyAlignment="0" applyProtection="0">
      <alignment vertical="center"/>
    </xf>
    <xf numFmtId="0" fontId="28" fillId="0" borderId="4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26" borderId="47" applyNumberFormat="0" applyAlignment="0" applyProtection="0">
      <alignment vertical="center"/>
    </xf>
    <xf numFmtId="0" fontId="10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10" fillId="28" borderId="40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9" fillId="28" borderId="40" applyNumberFormat="0" applyFon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51" fillId="0" borderId="0" applyFont="0" applyFill="0" applyBorder="0" applyAlignment="0" applyProtection="0">
      <alignment vertical="center"/>
    </xf>
    <xf numFmtId="0" fontId="53" fillId="0" borderId="0"/>
    <xf numFmtId="0" fontId="54" fillId="0" borderId="0"/>
    <xf numFmtId="0" fontId="53" fillId="0" borderId="0"/>
    <xf numFmtId="0" fontId="53" fillId="0" borderId="0"/>
    <xf numFmtId="43" fontId="51" fillId="0" borderId="0" applyFont="0" applyFill="0" applyBorder="0" applyAlignment="0" applyProtection="0"/>
    <xf numFmtId="0" fontId="55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24" fontId="57" fillId="0" borderId="0" applyFont="0" applyFill="0" applyBorder="0" applyAlignment="0" applyProtection="0"/>
    <xf numFmtId="177" fontId="51" fillId="0" borderId="0" applyNumberFormat="0" applyFont="0" applyFill="0" applyBorder="0" applyAlignment="0" applyProtection="0"/>
    <xf numFmtId="178" fontId="51" fillId="0" borderId="0" applyNumberFormat="0" applyFont="0" applyFill="0" applyBorder="0" applyAlignment="0" applyProtection="0"/>
    <xf numFmtId="177" fontId="51" fillId="0" borderId="0" applyNumberFormat="0" applyFont="0" applyFill="0" applyBorder="0" applyAlignment="0" applyProtection="0"/>
    <xf numFmtId="0" fontId="55" fillId="0" borderId="0"/>
    <xf numFmtId="179" fontId="58" fillId="0" borderId="0" applyFont="0" applyFill="0" applyBorder="0" applyAlignment="0"/>
    <xf numFmtId="180" fontId="55" fillId="0" borderId="0" applyFont="0" applyFill="0" applyBorder="0" applyAlignment="0" applyProtection="0"/>
    <xf numFmtId="0" fontId="53" fillId="0" borderId="0"/>
    <xf numFmtId="0" fontId="59" fillId="0" borderId="0" applyFon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60" fillId="0" borderId="0" applyNumberFormat="0" applyFill="0" applyBorder="0" applyAlignment="0" applyProtection="0"/>
    <xf numFmtId="0" fontId="53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61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3" fillId="0" borderId="0"/>
    <xf numFmtId="40" fontId="57" fillId="0" borderId="0" applyFont="0" applyFill="0" applyBorder="0" applyAlignment="0" applyProtection="0"/>
    <xf numFmtId="0" fontId="63" fillId="0" borderId="0"/>
    <xf numFmtId="0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53" fillId="0" borderId="0"/>
    <xf numFmtId="0" fontId="53" fillId="0" borderId="0"/>
    <xf numFmtId="0" fontId="55" fillId="0" borderId="0"/>
    <xf numFmtId="0" fontId="55" fillId="0" borderId="0"/>
    <xf numFmtId="40" fontId="57" fillId="0" borderId="0" applyFont="0" applyFill="0" applyBorder="0" applyAlignment="0" applyProtection="0"/>
    <xf numFmtId="40" fontId="57" fillId="0" borderId="0" applyFont="0" applyFill="0" applyBorder="0" applyAlignment="0" applyProtection="0"/>
    <xf numFmtId="0" fontId="53" fillId="0" borderId="0"/>
    <xf numFmtId="0" fontId="65" fillId="0" borderId="0" applyFont="0" applyFill="0" applyBorder="0" applyAlignment="0" applyProtection="0"/>
    <xf numFmtId="0" fontId="66" fillId="0" borderId="0"/>
    <xf numFmtId="0" fontId="53" fillId="0" borderId="0"/>
    <xf numFmtId="0" fontId="65" fillId="0" borderId="0"/>
    <xf numFmtId="0" fontId="53" fillId="0" borderId="0"/>
    <xf numFmtId="43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0" fontId="53" fillId="0" borderId="0"/>
    <xf numFmtId="181" fontId="53" fillId="0" borderId="0" applyFont="0" applyFill="0" applyBorder="0" applyAlignment="0" applyProtection="0"/>
    <xf numFmtId="0" fontId="53" fillId="0" borderId="0"/>
    <xf numFmtId="181" fontId="53" fillId="0" borderId="0" applyFont="0" applyFill="0" applyBorder="0" applyAlignment="0" applyProtection="0"/>
    <xf numFmtId="181" fontId="53" fillId="0" borderId="0" applyFont="0" applyFill="0" applyBorder="0" applyAlignment="0" applyProtection="0"/>
    <xf numFmtId="0" fontId="67" fillId="0" borderId="0">
      <alignment vertical="top"/>
    </xf>
    <xf numFmtId="0" fontId="53" fillId="0" borderId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/>
    <xf numFmtId="0" fontId="53" fillId="0" borderId="0"/>
    <xf numFmtId="0" fontId="53" fillId="0" borderId="0"/>
    <xf numFmtId="0" fontId="68" fillId="0" borderId="0" applyFont="0" applyFill="0" applyBorder="0" applyAlignment="0" applyProtection="0"/>
    <xf numFmtId="0" fontId="53" fillId="0" borderId="0"/>
    <xf numFmtId="0" fontId="53" fillId="0" borderId="0"/>
    <xf numFmtId="0" fontId="53" fillId="0" borderId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53" fillId="0" borderId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/>
    <xf numFmtId="0" fontId="53" fillId="0" borderId="0" applyNumberFormat="0" applyFill="0" applyBorder="0" applyAlignment="0" applyProtection="0"/>
    <xf numFmtId="0" fontId="58" fillId="0" borderId="0"/>
    <xf numFmtId="0" fontId="53" fillId="0" borderId="0"/>
    <xf numFmtId="0" fontId="53" fillId="0" borderId="0"/>
    <xf numFmtId="0" fontId="53" fillId="0" borderId="0"/>
    <xf numFmtId="182" fontId="53" fillId="0" borderId="0" applyFont="0" applyFill="0" applyBorder="0" applyAlignment="0" applyProtection="0"/>
    <xf numFmtId="182" fontId="53" fillId="0" borderId="0" applyFont="0" applyFill="0" applyBorder="0" applyAlignment="0" applyProtection="0"/>
    <xf numFmtId="183" fontId="69" fillId="0" borderId="0" applyFont="0" applyFill="0" applyBorder="0" applyAlignment="0" applyProtection="0"/>
    <xf numFmtId="183" fontId="69" fillId="0" borderId="0" applyFont="0" applyFill="0" applyBorder="0" applyAlignment="0" applyProtection="0"/>
    <xf numFmtId="0" fontId="53" fillId="0" borderId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/>
    <xf numFmtId="0" fontId="53" fillId="0" borderId="0"/>
    <xf numFmtId="0" fontId="55" fillId="0" borderId="0"/>
    <xf numFmtId="0" fontId="55" fillId="0" borderId="0"/>
    <xf numFmtId="0" fontId="55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70" fillId="0" borderId="0"/>
    <xf numFmtId="0" fontId="57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68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71" fillId="0" borderId="0"/>
    <xf numFmtId="0" fontId="53" fillId="0" borderId="0"/>
    <xf numFmtId="0" fontId="53" fillId="0" borderId="0"/>
    <xf numFmtId="0" fontId="53" fillId="0" borderId="0"/>
    <xf numFmtId="0" fontId="68" fillId="0" borderId="0" applyFont="0" applyFill="0" applyBorder="0" applyAlignment="0" applyProtection="0"/>
    <xf numFmtId="0" fontId="53" fillId="0" borderId="0"/>
    <xf numFmtId="0" fontId="57" fillId="0" borderId="0"/>
    <xf numFmtId="0" fontId="5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71" fillId="0" borderId="0"/>
    <xf numFmtId="0" fontId="53" fillId="0" borderId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7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40" fontId="57" fillId="0" borderId="0" applyFont="0" applyFill="0" applyBorder="0" applyAlignment="0" applyProtection="0"/>
    <xf numFmtId="0" fontId="53" fillId="0" borderId="0"/>
    <xf numFmtId="0" fontId="71" fillId="0" borderId="0"/>
    <xf numFmtId="0" fontId="55" fillId="0" borderId="0"/>
    <xf numFmtId="0" fontId="53" fillId="0" borderId="0"/>
    <xf numFmtId="0" fontId="53" fillId="0" borderId="0"/>
    <xf numFmtId="0" fontId="57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7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8" fillId="0" borderId="0"/>
    <xf numFmtId="0" fontId="57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7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5" fillId="0" borderId="0"/>
    <xf numFmtId="0" fontId="55" fillId="0" borderId="0"/>
    <xf numFmtId="0" fontId="55" fillId="0" borderId="0"/>
    <xf numFmtId="0" fontId="71" fillId="0" borderId="0"/>
    <xf numFmtId="0" fontId="71" fillId="0" borderId="0"/>
    <xf numFmtId="0" fontId="68" fillId="0" borderId="0" applyFont="0" applyFill="0" applyBorder="0" applyAlignment="0" applyProtection="0"/>
    <xf numFmtId="40" fontId="57" fillId="0" borderId="0" applyFont="0" applyFill="0" applyBorder="0" applyAlignment="0" applyProtection="0"/>
    <xf numFmtId="0" fontId="70" fillId="0" borderId="0"/>
    <xf numFmtId="0" fontId="68" fillId="0" borderId="0" applyFont="0" applyFill="0" applyBorder="0" applyAlignment="0" applyProtection="0"/>
    <xf numFmtId="0" fontId="71" fillId="0" borderId="0"/>
    <xf numFmtId="0" fontId="55" fillId="0" borderId="0"/>
    <xf numFmtId="0" fontId="58" fillId="0" borderId="0"/>
    <xf numFmtId="0" fontId="53" fillId="0" borderId="0"/>
    <xf numFmtId="0" fontId="53" fillId="0" borderId="0"/>
    <xf numFmtId="0" fontId="71" fillId="0" borderId="0"/>
    <xf numFmtId="0" fontId="68" fillId="0" borderId="0" applyFont="0" applyFill="0" applyBorder="0" applyAlignment="0" applyProtection="0"/>
    <xf numFmtId="0" fontId="53" fillId="0" borderId="0"/>
    <xf numFmtId="0" fontId="53" fillId="0" borderId="0"/>
    <xf numFmtId="0" fontId="71" fillId="0" borderId="0"/>
    <xf numFmtId="0" fontId="68" fillId="0" borderId="0" applyFont="0" applyFill="0" applyBorder="0" applyAlignment="0" applyProtection="0"/>
    <xf numFmtId="43" fontId="51" fillId="0" borderId="0" applyFont="0" applyFill="0" applyBorder="0" applyAlignment="0" applyProtection="0"/>
    <xf numFmtId="0" fontId="53" fillId="0" borderId="0"/>
    <xf numFmtId="0" fontId="53" fillId="0" borderId="0"/>
    <xf numFmtId="0" fontId="71" fillId="0" borderId="0"/>
    <xf numFmtId="0" fontId="71" fillId="0" borderId="0"/>
    <xf numFmtId="0" fontId="71" fillId="0" borderId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68" fillId="0" borderId="0" applyFont="0" applyFill="0" applyBorder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 applyNumberFormat="0" applyFill="0" applyBorder="0" applyAlignment="0" applyProtection="0"/>
    <xf numFmtId="0" fontId="71" fillId="0" borderId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72" fillId="0" borderId="0">
      <alignment horizontal="centerContinuous"/>
    </xf>
    <xf numFmtId="184" fontId="58" fillId="0" borderId="0"/>
    <xf numFmtId="185" fontId="73" fillId="0" borderId="0" applyFont="0" applyFill="0" applyBorder="0" applyAlignment="0" applyProtection="0"/>
    <xf numFmtId="186" fontId="73" fillId="0" borderId="0" applyFont="0" applyFill="0" applyBorder="0" applyAlignment="0" applyProtection="0"/>
    <xf numFmtId="187" fontId="73" fillId="0" borderId="0" applyFont="0" applyFill="0" applyBorder="0" applyAlignment="0" applyProtection="0"/>
    <xf numFmtId="188" fontId="73" fillId="0" borderId="0" applyFont="0" applyFill="0" applyBorder="0" applyAlignment="0" applyProtection="0"/>
    <xf numFmtId="189" fontId="73" fillId="0" borderId="0" applyFont="0" applyFill="0" applyBorder="0" applyAlignment="0" applyProtection="0"/>
    <xf numFmtId="190" fontId="74" fillId="0" borderId="0" applyFont="0" applyFill="0" applyBorder="0" applyAlignment="0" applyProtection="0"/>
    <xf numFmtId="0" fontId="75" fillId="0" borderId="0"/>
    <xf numFmtId="0" fontId="76" fillId="0" borderId="0" applyNumberFormat="0" applyFill="0" applyBorder="0" applyAlignment="0" applyProtection="0"/>
    <xf numFmtId="191" fontId="77" fillId="0" borderId="0"/>
    <xf numFmtId="1" fontId="54" fillId="0" borderId="49">
      <alignment horizontal="center" vertical="center"/>
    </xf>
    <xf numFmtId="192" fontId="55" fillId="0" borderId="0" applyFont="0" applyFill="0" applyBorder="0" applyAlignment="0" applyProtection="0"/>
    <xf numFmtId="193" fontId="55" fillId="0" borderId="50" applyBorder="0"/>
    <xf numFmtId="1" fontId="54" fillId="0" borderId="49">
      <alignment horizontal="center" vertical="center"/>
    </xf>
    <xf numFmtId="1" fontId="54" fillId="0" borderId="49">
      <alignment horizontal="center" vertical="center"/>
    </xf>
    <xf numFmtId="1" fontId="54" fillId="0" borderId="49">
      <alignment horizontal="center" vertical="center"/>
    </xf>
    <xf numFmtId="1" fontId="54" fillId="0" borderId="49">
      <alignment horizontal="center" vertical="center"/>
    </xf>
    <xf numFmtId="0" fontId="53" fillId="0" borderId="0"/>
    <xf numFmtId="181" fontId="55" fillId="0" borderId="0" applyFont="0" applyFill="0" applyBorder="0" applyAlignment="0" applyProtection="0"/>
    <xf numFmtId="0" fontId="53" fillId="0" borderId="0" applyNumberFormat="0" applyFill="0" applyBorder="0" applyAlignment="0" applyProtection="0"/>
    <xf numFmtId="194" fontId="78" fillId="0" borderId="0">
      <protection locked="0"/>
    </xf>
    <xf numFmtId="10" fontId="79" fillId="0" borderId="0" applyFont="0" applyFill="0" applyBorder="0" applyAlignment="0" applyProtection="0"/>
    <xf numFmtId="10" fontId="80" fillId="0" borderId="0" applyFont="0" applyFill="0" applyBorder="0" applyAlignment="0" applyProtection="0"/>
    <xf numFmtId="0" fontId="81" fillId="0" borderId="51">
      <alignment vertical="center"/>
    </xf>
    <xf numFmtId="0" fontId="81" fillId="0" borderId="51">
      <alignment vertical="center"/>
    </xf>
    <xf numFmtId="0" fontId="82" fillId="35" borderId="0" applyNumberFormat="0" applyBorder="0" applyAlignment="0" applyProtection="0">
      <alignment vertical="center"/>
    </xf>
    <xf numFmtId="0" fontId="82" fillId="36" borderId="0" applyNumberFormat="0" applyBorder="0" applyAlignment="0" applyProtection="0">
      <alignment vertical="center"/>
    </xf>
    <xf numFmtId="0" fontId="82" fillId="37" borderId="0" applyNumberFormat="0" applyBorder="0" applyAlignment="0" applyProtection="0">
      <alignment vertical="center"/>
    </xf>
    <xf numFmtId="0" fontId="82" fillId="38" borderId="0" applyNumberFormat="0" applyBorder="0" applyAlignment="0" applyProtection="0">
      <alignment vertical="center"/>
    </xf>
    <xf numFmtId="0" fontId="82" fillId="39" borderId="0" applyNumberFormat="0" applyBorder="0" applyAlignment="0" applyProtection="0">
      <alignment vertical="center"/>
    </xf>
    <xf numFmtId="0" fontId="82" fillId="40" borderId="0" applyNumberFormat="0" applyBorder="0" applyAlignment="0" applyProtection="0">
      <alignment vertical="center"/>
    </xf>
    <xf numFmtId="182" fontId="53" fillId="0" borderId="0" applyFont="0" applyFill="0" applyBorder="0" applyAlignment="0" applyProtection="0"/>
    <xf numFmtId="0" fontId="82" fillId="41" borderId="0" applyNumberFormat="0" applyBorder="0" applyAlignment="0" applyProtection="0">
      <alignment vertical="center"/>
    </xf>
    <xf numFmtId="0" fontId="82" fillId="42" borderId="0" applyNumberFormat="0" applyBorder="0" applyAlignment="0" applyProtection="0">
      <alignment vertical="center"/>
    </xf>
    <xf numFmtId="0" fontId="82" fillId="43" borderId="0" applyNumberFormat="0" applyBorder="0" applyAlignment="0" applyProtection="0">
      <alignment vertical="center"/>
    </xf>
    <xf numFmtId="0" fontId="82" fillId="38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4" borderId="0" applyNumberFormat="0" applyBorder="0" applyAlignment="0" applyProtection="0">
      <alignment vertical="center"/>
    </xf>
    <xf numFmtId="0" fontId="83" fillId="45" borderId="0" applyNumberFormat="0" applyBorder="0" applyAlignment="0" applyProtection="0">
      <alignment vertical="center"/>
    </xf>
    <xf numFmtId="0" fontId="83" fillId="42" borderId="0" applyNumberFormat="0" applyBorder="0" applyAlignment="0" applyProtection="0">
      <alignment vertical="center"/>
    </xf>
    <xf numFmtId="0" fontId="83" fillId="43" borderId="0" applyNumberFormat="0" applyBorder="0" applyAlignment="0" applyProtection="0">
      <alignment vertical="center"/>
    </xf>
    <xf numFmtId="0" fontId="83" fillId="46" borderId="0" applyNumberFormat="0" applyBorder="0" applyAlignment="0" applyProtection="0">
      <alignment vertical="center"/>
    </xf>
    <xf numFmtId="0" fontId="83" fillId="47" borderId="0" applyNumberFormat="0" applyBorder="0" applyAlignment="0" applyProtection="0">
      <alignment vertical="center"/>
    </xf>
    <xf numFmtId="0" fontId="83" fillId="48" borderId="0" applyNumberFormat="0" applyBorder="0" applyAlignment="0" applyProtection="0">
      <alignment vertical="center"/>
    </xf>
    <xf numFmtId="0" fontId="83" fillId="49" borderId="0" applyNumberFormat="0" applyBorder="0" applyAlignment="0" applyProtection="0">
      <alignment vertical="center"/>
    </xf>
    <xf numFmtId="0" fontId="83" fillId="50" borderId="0" applyNumberFormat="0" applyBorder="0" applyAlignment="0" applyProtection="0">
      <alignment vertical="center"/>
    </xf>
    <xf numFmtId="0" fontId="83" fillId="51" borderId="0" applyNumberFormat="0" applyBorder="0" applyAlignment="0" applyProtection="0">
      <alignment vertical="center"/>
    </xf>
    <xf numFmtId="0" fontId="83" fillId="46" borderId="0" applyNumberFormat="0" applyBorder="0" applyAlignment="0" applyProtection="0">
      <alignment vertical="center"/>
    </xf>
    <xf numFmtId="0" fontId="83" fillId="47" borderId="0" applyNumberFormat="0" applyBorder="0" applyAlignment="0" applyProtection="0">
      <alignment vertical="center"/>
    </xf>
    <xf numFmtId="0" fontId="83" fillId="52" borderId="0" applyNumberFormat="0" applyBorder="0" applyAlignment="0" applyProtection="0">
      <alignment vertical="center"/>
    </xf>
    <xf numFmtId="14" fontId="84" fillId="0" borderId="0">
      <alignment horizontal="center"/>
    </xf>
    <xf numFmtId="0" fontId="85" fillId="0" borderId="0" applyNumberFormat="0" applyFill="0" applyBorder="0" applyAlignment="0" applyProtection="0">
      <alignment vertical="center"/>
    </xf>
    <xf numFmtId="2" fontId="86" fillId="0" borderId="0" applyFont="0" applyFill="0" applyBorder="0" applyAlignment="0" applyProtection="0"/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95" fontId="55" fillId="0" borderId="0"/>
    <xf numFmtId="0" fontId="89" fillId="53" borderId="0" applyNumberFormat="0" applyBorder="0" applyAlignment="0" applyProtection="0">
      <alignment vertical="center"/>
    </xf>
    <xf numFmtId="196" fontId="90" fillId="0" borderId="0"/>
    <xf numFmtId="196" fontId="90" fillId="0" borderId="0"/>
    <xf numFmtId="196" fontId="90" fillId="0" borderId="0"/>
    <xf numFmtId="196" fontId="90" fillId="0" borderId="0"/>
    <xf numFmtId="196" fontId="90" fillId="0" borderId="0"/>
    <xf numFmtId="196" fontId="90" fillId="0" borderId="0"/>
    <xf numFmtId="196" fontId="90" fillId="0" borderId="0"/>
    <xf numFmtId="196" fontId="90" fillId="0" borderId="0"/>
    <xf numFmtId="196" fontId="90" fillId="0" borderId="0"/>
    <xf numFmtId="196" fontId="90" fillId="0" borderId="0"/>
    <xf numFmtId="196" fontId="90" fillId="0" borderId="0"/>
    <xf numFmtId="0" fontId="91" fillId="0" borderId="0"/>
    <xf numFmtId="197" fontId="53" fillId="0" borderId="48">
      <alignment horizontal="right" vertical="center" shrinkToFit="1"/>
    </xf>
    <xf numFmtId="37" fontId="71" fillId="0" borderId="52"/>
    <xf numFmtId="0" fontId="86" fillId="0" borderId="0" applyFont="0" applyFill="0" applyBorder="0" applyAlignment="0" applyProtection="0"/>
    <xf numFmtId="0" fontId="92" fillId="0" borderId="0">
      <alignment horizontal="centerContinuous" vertical="center"/>
    </xf>
    <xf numFmtId="0" fontId="86" fillId="0" borderId="0" applyFont="0" applyFill="0" applyBorder="0" applyAlignment="0" applyProtection="0"/>
    <xf numFmtId="0" fontId="93" fillId="0" borderId="0" applyNumberFormat="0" applyFill="0" applyBorder="0" applyAlignment="0" applyProtection="0">
      <alignment vertical="top"/>
      <protection locked="0"/>
    </xf>
    <xf numFmtId="49" fontId="94" fillId="0" borderId="49">
      <alignment horizontal="left" vertical="center" indent="1"/>
    </xf>
    <xf numFmtId="40" fontId="95" fillId="0" borderId="0" applyFont="0" applyFill="0" applyBorder="0" applyAlignment="0" applyProtection="0"/>
    <xf numFmtId="38" fontId="95" fillId="0" borderId="0" applyFont="0" applyFill="0" applyBorder="0" applyAlignment="0" applyProtection="0"/>
    <xf numFmtId="40" fontId="96" fillId="0" borderId="0" applyFont="0" applyFill="0" applyBorder="0" applyAlignment="0" applyProtection="0"/>
    <xf numFmtId="38" fontId="96" fillId="0" borderId="0" applyFont="0" applyFill="0" applyBorder="0" applyAlignment="0" applyProtection="0"/>
    <xf numFmtId="198" fontId="51" fillId="0" borderId="0">
      <alignment vertical="center"/>
    </xf>
    <xf numFmtId="0" fontId="95" fillId="0" borderId="0" applyFont="0" applyFill="0" applyBorder="0" applyAlignment="0" applyProtection="0"/>
    <xf numFmtId="0" fontId="95" fillId="0" borderId="0" applyFont="0" applyFill="0" applyBorder="0" applyAlignment="0" applyProtection="0"/>
    <xf numFmtId="199" fontId="96" fillId="0" borderId="0" applyFont="0" applyFill="0" applyBorder="0" applyAlignment="0" applyProtection="0"/>
    <xf numFmtId="200" fontId="96" fillId="0" borderId="0" applyFont="0" applyFill="0" applyBorder="0" applyAlignment="0" applyProtection="0"/>
    <xf numFmtId="0" fontId="55" fillId="0" borderId="0"/>
    <xf numFmtId="0" fontId="97" fillId="0" borderId="0"/>
    <xf numFmtId="0" fontId="98" fillId="0" borderId="0" applyFont="0" applyFill="0" applyBorder="0" applyAlignment="0" applyProtection="0"/>
    <xf numFmtId="0" fontId="98" fillId="0" borderId="0" applyFont="0" applyFill="0" applyBorder="0" applyAlignment="0" applyProtection="0"/>
    <xf numFmtId="201" fontId="55" fillId="0" borderId="0"/>
    <xf numFmtId="194" fontId="99" fillId="0" borderId="0">
      <protection locked="0"/>
    </xf>
    <xf numFmtId="9" fontId="100" fillId="54" borderId="0" applyFill="0" applyBorder="0" applyProtection="0">
      <alignment horizontal="right"/>
    </xf>
    <xf numFmtId="10" fontId="100" fillId="0" borderId="0" applyFill="0" applyBorder="0" applyProtection="0">
      <alignment horizontal="right"/>
    </xf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>
      <alignment vertical="center"/>
    </xf>
    <xf numFmtId="9" fontId="51" fillId="0" borderId="0" applyFont="0" applyFill="0" applyBorder="0" applyAlignment="0" applyProtection="0"/>
    <xf numFmtId="9" fontId="101" fillId="0" borderId="0" applyFont="0" applyFill="0" applyBorder="0" applyAlignment="0" applyProtection="0">
      <alignment vertical="center"/>
    </xf>
    <xf numFmtId="10" fontId="75" fillId="0" borderId="53"/>
    <xf numFmtId="10" fontId="75" fillId="0" borderId="0"/>
    <xf numFmtId="202" fontId="69" fillId="0" borderId="48" applyFont="0" applyBorder="0" applyAlignment="0">
      <alignment horizontal="center" vertical="center"/>
    </xf>
    <xf numFmtId="0" fontId="102" fillId="0" borderId="0"/>
    <xf numFmtId="0" fontId="98" fillId="0" borderId="0" applyFont="0" applyFill="0" applyBorder="0" applyAlignment="0" applyProtection="0"/>
    <xf numFmtId="0" fontId="98" fillId="0" borderId="0" applyFont="0" applyFill="0" applyBorder="0" applyAlignment="0" applyProtection="0"/>
    <xf numFmtId="0" fontId="55" fillId="0" borderId="0">
      <alignment vertical="center"/>
    </xf>
    <xf numFmtId="0" fontId="55" fillId="0" borderId="0" applyBorder="0"/>
    <xf numFmtId="0" fontId="53" fillId="0" borderId="0"/>
    <xf numFmtId="203" fontId="55" fillId="0" borderId="0" applyFont="0" applyFill="0" applyBorder="0" applyAlignment="0" applyProtection="0"/>
    <xf numFmtId="0" fontId="51" fillId="0" borderId="0" applyFont="0" applyFill="0" applyBorder="0" applyAlignment="0" applyProtection="0"/>
    <xf numFmtId="204" fontId="71" fillId="0" borderId="52">
      <alignment horizontal="left"/>
    </xf>
    <xf numFmtId="37" fontId="54" fillId="0" borderId="30" applyAlignment="0"/>
    <xf numFmtId="0" fontId="92" fillId="0" borderId="0"/>
    <xf numFmtId="205" fontId="103" fillId="0" borderId="0">
      <alignment vertical="center"/>
    </xf>
    <xf numFmtId="206" fontId="51" fillId="0" borderId="52" applyFill="0" applyBorder="0" applyProtection="0">
      <alignment vertical="center"/>
    </xf>
    <xf numFmtId="41" fontId="51" fillId="0" borderId="0" applyFont="0" applyFill="0" applyBorder="0" applyAlignment="0" applyProtection="0"/>
    <xf numFmtId="41" fontId="10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0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51" fillId="0" borderId="0" applyFont="0" applyFill="0" applyBorder="0" applyAlignment="0" applyProtection="0"/>
    <xf numFmtId="41" fontId="51" fillId="0" borderId="0" applyFont="0" applyFill="0" applyBorder="0" applyAlignment="0" applyProtection="0"/>
    <xf numFmtId="41" fontId="51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/>
    <xf numFmtId="41" fontId="14" fillId="0" borderId="0" applyFont="0" applyFill="0" applyBorder="0" applyAlignment="0" applyProtection="0">
      <alignment vertical="center"/>
    </xf>
    <xf numFmtId="207" fontId="53" fillId="0" borderId="0" applyFont="0" applyFill="0" applyBorder="0" applyAlignment="0" applyProtection="0"/>
    <xf numFmtId="43" fontId="51" fillId="0" borderId="0" applyFont="0" applyFill="0" applyBorder="0" applyAlignment="0" applyProtection="0">
      <alignment vertical="center"/>
    </xf>
    <xf numFmtId="0" fontId="71" fillId="0" borderId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18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180" fontId="55" fillId="0" borderId="0" applyFont="0" applyFill="0" applyBorder="0" applyAlignment="0" applyProtection="0"/>
    <xf numFmtId="18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182" fontId="53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3" fillId="0" borderId="0"/>
    <xf numFmtId="0" fontId="53" fillId="0" borderId="0" applyFont="0" applyFill="0" applyBorder="0" applyAlignment="0" applyProtection="0"/>
    <xf numFmtId="0" fontId="53" fillId="0" borderId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3" fillId="0" borderId="0" applyFont="0" applyFill="0" applyBorder="0" applyAlignment="0" applyProtection="0"/>
    <xf numFmtId="208" fontId="92" fillId="0" borderId="0">
      <alignment horizontal="center"/>
    </xf>
    <xf numFmtId="0" fontId="105" fillId="0" borderId="24"/>
    <xf numFmtId="209" fontId="55" fillId="0" borderId="0"/>
    <xf numFmtId="210" fontId="55" fillId="0" borderId="0"/>
    <xf numFmtId="211" fontId="55" fillId="0" borderId="0"/>
    <xf numFmtId="0" fontId="53" fillId="0" borderId="0"/>
    <xf numFmtId="0" fontId="106" fillId="0" borderId="0" applyNumberFormat="0" applyFill="0" applyBorder="0" applyAlignment="0" applyProtection="0">
      <alignment vertical="top"/>
      <protection locked="0"/>
    </xf>
    <xf numFmtId="212" fontId="55" fillId="0" borderId="0" applyFont="0" applyFill="0" applyBorder="0" applyAlignment="0" applyProtection="0"/>
    <xf numFmtId="177" fontId="107" fillId="0" borderId="0" applyFont="0" applyFill="0" applyBorder="0" applyAlignment="0" applyProtection="0"/>
    <xf numFmtId="213" fontId="51" fillId="0" borderId="0" applyFont="0" applyFill="0" applyBorder="0" applyAlignment="0" applyProtection="0"/>
    <xf numFmtId="214" fontId="75" fillId="0" borderId="0" applyFill="0" applyBorder="0" applyProtection="0">
      <alignment horizontal="right"/>
    </xf>
    <xf numFmtId="0" fontId="54" fillId="0" borderId="54">
      <alignment vertical="justify" wrapText="1"/>
    </xf>
    <xf numFmtId="204" fontId="71" fillId="0" borderId="52">
      <alignment horizontal="left"/>
    </xf>
    <xf numFmtId="0" fontId="75" fillId="0" borderId="0"/>
    <xf numFmtId="3" fontId="108" fillId="0" borderId="55">
      <alignment horizontal="center" vertical="center"/>
    </xf>
    <xf numFmtId="4" fontId="86" fillId="0" borderId="0" applyFont="0" applyFill="0" applyBorder="0" applyAlignment="0" applyProtection="0"/>
    <xf numFmtId="3" fontId="86" fillId="0" borderId="0" applyFont="0" applyFill="0" applyBorder="0" applyAlignment="0" applyProtection="0"/>
    <xf numFmtId="215" fontId="55" fillId="0" borderId="0">
      <alignment horizontal="center" vertical="center"/>
    </xf>
    <xf numFmtId="183" fontId="69" fillId="0" borderId="0" applyFont="0" applyFill="0" applyBorder="0" applyAlignment="0" applyProtection="0"/>
    <xf numFmtId="216" fontId="55" fillId="0" borderId="0"/>
    <xf numFmtId="217" fontId="55" fillId="0" borderId="0"/>
    <xf numFmtId="198" fontId="51" fillId="0" borderId="0">
      <alignment vertical="center"/>
    </xf>
    <xf numFmtId="198" fontId="51" fillId="0" borderId="0">
      <alignment vertical="center"/>
    </xf>
    <xf numFmtId="218" fontId="55" fillId="0" borderId="48">
      <alignment horizontal="left" vertical="center"/>
    </xf>
    <xf numFmtId="219" fontId="53" fillId="0" borderId="0" applyFill="0" applyBorder="0" applyProtection="0">
      <alignment vertical="center"/>
    </xf>
    <xf numFmtId="0" fontId="100" fillId="55" borderId="56" applyNumberFormat="0" applyFont="0" applyAlignment="0" applyProtection="0">
      <alignment vertical="center"/>
    </xf>
    <xf numFmtId="220" fontId="92" fillId="0" borderId="0">
      <alignment horizontal="right" vertical="center"/>
    </xf>
    <xf numFmtId="0" fontId="55" fillId="0" borderId="0"/>
    <xf numFmtId="0" fontId="109" fillId="36" borderId="0" applyNumberFormat="0" applyBorder="0" applyAlignment="0" applyProtection="0">
      <alignment vertical="center"/>
    </xf>
    <xf numFmtId="41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221" fontId="55" fillId="0" borderId="0"/>
    <xf numFmtId="194" fontId="99" fillId="0" borderId="0">
      <protection locked="0"/>
    </xf>
    <xf numFmtId="192" fontId="79" fillId="0" borderId="0" applyFont="0" applyFill="0" applyBorder="0" applyAlignment="0" applyProtection="0"/>
    <xf numFmtId="0" fontId="55" fillId="0" borderId="0" applyFont="0" applyFill="0" applyBorder="0" applyAlignment="0" applyProtection="0"/>
    <xf numFmtId="222" fontId="53" fillId="0" borderId="0" applyFont="0" applyFill="0" applyBorder="0" applyAlignment="0" applyProtection="0"/>
    <xf numFmtId="194" fontId="99" fillId="0" borderId="0">
      <protection locked="0"/>
    </xf>
    <xf numFmtId="38" fontId="55" fillId="0" borderId="0" applyFont="0" applyFill="0" applyBorder="0" applyAlignment="0" applyProtection="0"/>
    <xf numFmtId="0" fontId="55" fillId="0" borderId="26">
      <alignment vertical="center"/>
    </xf>
    <xf numFmtId="0" fontId="55" fillId="0" borderId="52">
      <alignment vertical="center" shrinkToFit="1"/>
    </xf>
    <xf numFmtId="0" fontId="55" fillId="0" borderId="0" applyFont="0" applyFill="0" applyBorder="0" applyAlignment="0" applyProtection="0"/>
    <xf numFmtId="3" fontId="55" fillId="0" borderId="50"/>
    <xf numFmtId="181" fontId="55" fillId="0" borderId="0" applyFont="0" applyFill="0" applyBorder="0" applyAlignment="0" applyProtection="0"/>
    <xf numFmtId="192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223" fontId="55" fillId="0" borderId="0" applyFont="0" applyFill="0" applyBorder="0" applyAlignment="0" applyProtection="0"/>
    <xf numFmtId="223" fontId="55" fillId="0" borderId="0" applyFont="0" applyFill="0" applyBorder="0" applyAlignment="0" applyProtection="0"/>
    <xf numFmtId="223" fontId="55" fillId="0" borderId="0" applyFont="0" applyFill="0" applyBorder="0" applyAlignment="0" applyProtection="0"/>
    <xf numFmtId="223" fontId="55" fillId="0" borderId="0" applyFont="0" applyFill="0" applyBorder="0" applyAlignment="0" applyProtection="0"/>
    <xf numFmtId="194" fontId="99" fillId="0" borderId="0">
      <protection locked="0"/>
    </xf>
    <xf numFmtId="199" fontId="110" fillId="0" borderId="0" applyFont="0" applyFill="0" applyBorder="0" applyAlignment="0" applyProtection="0"/>
    <xf numFmtId="42" fontId="51" fillId="0" borderId="0" applyFont="0" applyFill="0" applyBorder="0" applyAlignment="0" applyProtection="0"/>
    <xf numFmtId="42" fontId="51" fillId="0" borderId="0" applyFont="0" applyFill="0" applyBorder="0" applyAlignment="0" applyProtection="0">
      <alignment vertical="center"/>
    </xf>
    <xf numFmtId="0" fontId="57" fillId="0" borderId="0" applyFont="0" applyFill="0" applyBorder="0" applyAlignment="0" applyProtection="0"/>
    <xf numFmtId="200" fontId="110" fillId="0" borderId="0" applyFont="0" applyFill="0" applyBorder="0" applyAlignment="0" applyProtection="0"/>
    <xf numFmtId="10" fontId="86" fillId="0" borderId="0" applyFont="0" applyFill="0" applyBorder="0" applyAlignment="0" applyProtection="0"/>
    <xf numFmtId="194" fontId="99" fillId="0" borderId="0">
      <protection locked="0"/>
    </xf>
    <xf numFmtId="0" fontId="53" fillId="0" borderId="0"/>
    <xf numFmtId="0" fontId="51" fillId="0" borderId="0"/>
    <xf numFmtId="0" fontId="51" fillId="0" borderId="0">
      <alignment vertical="center"/>
    </xf>
    <xf numFmtId="0" fontId="53" fillId="0" borderId="0"/>
    <xf numFmtId="0" fontId="51" fillId="0" borderId="0"/>
    <xf numFmtId="0" fontId="14" fillId="0" borderId="0">
      <alignment vertical="center"/>
    </xf>
    <xf numFmtId="0" fontId="14" fillId="0" borderId="0">
      <alignment vertical="center"/>
    </xf>
    <xf numFmtId="0" fontId="111" fillId="0" borderId="0">
      <alignment vertical="center"/>
    </xf>
    <xf numFmtId="0" fontId="53" fillId="0" borderId="0"/>
    <xf numFmtId="37" fontId="112" fillId="0" borderId="0"/>
    <xf numFmtId="184" fontId="113" fillId="0" borderId="0"/>
    <xf numFmtId="14" fontId="55" fillId="56" borderId="0" applyFont="0" applyFill="0" applyBorder="0" applyAlignment="0"/>
    <xf numFmtId="0" fontId="55" fillId="0" borderId="0"/>
    <xf numFmtId="0" fontId="86" fillId="0" borderId="57" applyNumberFormat="0" applyFont="0" applyFill="0" applyAlignment="0" applyProtection="0"/>
    <xf numFmtId="43" fontId="51" fillId="0" borderId="0" applyFont="0" applyFill="0" applyBorder="0" applyAlignment="0" applyProtection="0"/>
    <xf numFmtId="41" fontId="51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0" fontId="114" fillId="0" borderId="0" applyNumberFormat="0" applyFill="0" applyBorder="0" applyAlignment="0" applyProtection="0">
      <alignment vertical="center"/>
    </xf>
    <xf numFmtId="0" fontId="110" fillId="0" borderId="0" applyNumberFormat="0" applyFill="0" applyBorder="0" applyAlignment="0" applyProtection="0"/>
    <xf numFmtId="0" fontId="115" fillId="37" borderId="0" applyNumberFormat="0" applyBorder="0" applyAlignment="0" applyProtection="0">
      <alignment vertical="center"/>
    </xf>
    <xf numFmtId="224" fontId="75" fillId="0" borderId="0" applyFont="0" applyFill="0" applyBorder="0" applyAlignment="0" applyProtection="0"/>
    <xf numFmtId="225" fontId="75" fillId="0" borderId="0" applyFont="0" applyFill="0" applyBorder="0" applyAlignment="0" applyProtection="0"/>
    <xf numFmtId="226" fontId="101" fillId="0" borderId="0" applyFont="0" applyFill="0" applyBorder="0" applyAlignment="0" applyProtection="0"/>
    <xf numFmtId="227" fontId="86" fillId="0" borderId="0" applyFont="0" applyFill="0" applyBorder="0" applyAlignment="0" applyProtection="0"/>
    <xf numFmtId="0" fontId="108" fillId="0" borderId="58" applyNumberFormat="0" applyFont="0" applyFill="0" applyProtection="0">
      <alignment horizontal="center" vertical="center" wrapText="1"/>
    </xf>
    <xf numFmtId="40" fontId="57" fillId="0" borderId="0" applyFont="0" applyFill="0" applyBorder="0" applyAlignment="0" applyProtection="0"/>
    <xf numFmtId="0" fontId="116" fillId="0" borderId="0" applyNumberFormat="0" applyFill="0" applyBorder="0" applyAlignment="0" applyProtection="0">
      <alignment vertical="center"/>
    </xf>
    <xf numFmtId="0" fontId="117" fillId="0" borderId="59" applyNumberFormat="0" applyFill="0" applyAlignment="0" applyProtection="0">
      <alignment vertical="center"/>
    </xf>
    <xf numFmtId="0" fontId="118" fillId="0" borderId="60" applyNumberFormat="0" applyFill="0" applyAlignment="0" applyProtection="0">
      <alignment vertical="center"/>
    </xf>
    <xf numFmtId="0" fontId="119" fillId="0" borderId="61" applyNumberFormat="0" applyFill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120" fillId="57" borderId="62" applyNumberFormat="0" applyAlignment="0" applyProtection="0">
      <alignment vertical="center"/>
    </xf>
    <xf numFmtId="0" fontId="121" fillId="0" borderId="63" applyNumberFormat="0" applyFill="0" applyAlignment="0" applyProtection="0">
      <alignment vertical="center"/>
    </xf>
    <xf numFmtId="0" fontId="122" fillId="58" borderId="64" applyNumberFormat="0" applyAlignment="0" applyProtection="0">
      <alignment vertical="center"/>
    </xf>
    <xf numFmtId="0" fontId="123" fillId="40" borderId="64" applyNumberFormat="0" applyAlignment="0" applyProtection="0">
      <alignment vertical="center"/>
    </xf>
    <xf numFmtId="0" fontId="124" fillId="58" borderId="65" applyNumberFormat="0" applyAlignment="0" applyProtection="0">
      <alignment vertical="center"/>
    </xf>
    <xf numFmtId="0" fontId="125" fillId="0" borderId="0"/>
    <xf numFmtId="0" fontId="126" fillId="0" borderId="66" applyNumberFormat="0" applyFill="0" applyAlignment="0" applyProtection="0">
      <alignment vertical="center"/>
    </xf>
    <xf numFmtId="0" fontId="127" fillId="0" borderId="0" applyFont="0" applyFill="0" applyBorder="0" applyAlignment="0" applyProtection="0"/>
    <xf numFmtId="0" fontId="127" fillId="0" borderId="0" applyFont="0" applyFill="0" applyBorder="0" applyAlignment="0" applyProtection="0"/>
    <xf numFmtId="0" fontId="128" fillId="0" borderId="0" applyFont="0" applyFill="0" applyBorder="0" applyAlignment="0" applyProtection="0"/>
    <xf numFmtId="0" fontId="128" fillId="0" borderId="0" applyFont="0" applyFill="0" applyBorder="0" applyAlignment="0" applyProtection="0"/>
    <xf numFmtId="41" fontId="129" fillId="0" borderId="0" applyFont="0" applyFill="0" applyBorder="0" applyAlignment="0" applyProtection="0"/>
    <xf numFmtId="43" fontId="129" fillId="0" borderId="0" applyFont="0" applyFill="0" applyBorder="0" applyAlignment="0" applyProtection="0"/>
    <xf numFmtId="192" fontId="65" fillId="0" borderId="0" applyFont="0" applyFill="0" applyBorder="0" applyAlignment="0" applyProtection="0"/>
    <xf numFmtId="41" fontId="130" fillId="0" borderId="0" applyFont="0" applyFill="0" applyBorder="0" applyAlignment="0" applyProtection="0"/>
    <xf numFmtId="0" fontId="70" fillId="0" borderId="0" applyFont="0" applyFill="0" applyBorder="0" applyAlignment="0" applyProtection="0"/>
    <xf numFmtId="181" fontId="65" fillId="0" borderId="0" applyFont="0" applyFill="0" applyBorder="0" applyAlignment="0" applyProtection="0"/>
    <xf numFmtId="43" fontId="130" fillId="0" borderId="0" applyFont="0" applyFill="0" applyBorder="0" applyAlignment="0" applyProtection="0"/>
    <xf numFmtId="0" fontId="65" fillId="0" borderId="0" applyFont="0" applyFill="0" applyBorder="0" applyAlignment="0" applyProtection="0"/>
    <xf numFmtId="3" fontId="54" fillId="0" borderId="0"/>
    <xf numFmtId="0" fontId="55" fillId="59" borderId="67">
      <alignment horizontal="center" vertical="center"/>
    </xf>
    <xf numFmtId="194" fontId="78" fillId="0" borderId="0">
      <protection locked="0"/>
    </xf>
    <xf numFmtId="194" fontId="78" fillId="0" borderId="0">
      <protection locked="0"/>
    </xf>
    <xf numFmtId="0" fontId="55" fillId="0" borderId="0" applyFont="0" applyFill="0" applyBorder="0" applyAlignment="0" applyProtection="0"/>
    <xf numFmtId="223" fontId="131" fillId="0" borderId="0" applyFont="0" applyFill="0" applyBorder="0" applyAlignment="0" applyProtection="0"/>
    <xf numFmtId="223" fontId="79" fillId="0" borderId="0" applyFont="0" applyFill="0" applyBorder="0" applyAlignment="0" applyProtection="0"/>
    <xf numFmtId="223" fontId="80" fillId="0" borderId="0" applyFont="0" applyFill="0" applyBorder="0" applyAlignment="0" applyProtection="0"/>
    <xf numFmtId="228" fontId="79" fillId="0" borderId="0" applyFont="0" applyFill="0" applyBorder="0" applyAlignment="0" applyProtection="0"/>
    <xf numFmtId="228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28" fontId="79" fillId="0" borderId="0" applyFont="0" applyFill="0" applyBorder="0" applyAlignment="0" applyProtection="0"/>
    <xf numFmtId="228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23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23" fontId="132" fillId="0" borderId="0" applyFont="0" applyFill="0" applyBorder="0" applyAlignment="0" applyProtection="0"/>
    <xf numFmtId="199" fontId="80" fillId="0" borderId="0" applyFont="0" applyFill="0" applyBorder="0" applyAlignment="0" applyProtection="0"/>
    <xf numFmtId="223" fontId="79" fillId="0" borderId="0" applyFont="0" applyFill="0" applyBorder="0" applyAlignment="0" applyProtection="0"/>
    <xf numFmtId="223" fontId="133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80" fillId="0" borderId="0" applyFont="0" applyFill="0" applyBorder="0" applyAlignment="0" applyProtection="0"/>
    <xf numFmtId="228" fontId="79" fillId="0" borderId="0" applyFont="0" applyFill="0" applyBorder="0" applyAlignment="0" applyProtection="0"/>
    <xf numFmtId="228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28" fontId="79" fillId="0" borderId="0" applyFont="0" applyFill="0" applyBorder="0" applyAlignment="0" applyProtection="0"/>
    <xf numFmtId="228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23" fontId="79" fillId="0" borderId="0" applyFont="0" applyFill="0" applyBorder="0" applyAlignment="0" applyProtection="0"/>
    <xf numFmtId="223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23" fontId="79" fillId="0" borderId="0" applyFont="0" applyFill="0" applyBorder="0" applyAlignment="0" applyProtection="0"/>
    <xf numFmtId="199" fontId="80" fillId="0" borderId="0" applyFont="0" applyFill="0" applyBorder="0" applyAlignment="0" applyProtection="0"/>
    <xf numFmtId="223" fontId="134" fillId="0" borderId="0" applyFont="0" applyFill="0" applyBorder="0" applyAlignment="0" applyProtection="0"/>
    <xf numFmtId="223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223" fontId="134" fillId="0" borderId="0" applyFont="0" applyFill="0" applyBorder="0" applyAlignment="0" applyProtection="0"/>
    <xf numFmtId="223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199" fontId="79" fillId="0" borderId="0" applyFont="0" applyFill="0" applyBorder="0" applyAlignment="0" applyProtection="0"/>
    <xf numFmtId="199" fontId="80" fillId="0" borderId="0" applyFont="0" applyFill="0" applyBorder="0" applyAlignment="0" applyProtection="0"/>
    <xf numFmtId="228" fontId="79" fillId="0" borderId="0" applyFont="0" applyFill="0" applyBorder="0" applyAlignment="0" applyProtection="0"/>
    <xf numFmtId="228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28" fontId="79" fillId="0" borderId="0" applyFont="0" applyFill="0" applyBorder="0" applyAlignment="0" applyProtection="0"/>
    <xf numFmtId="228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223" fontId="80" fillId="0" borderId="0" applyFont="0" applyFill="0" applyBorder="0" applyAlignment="0" applyProtection="0"/>
    <xf numFmtId="229" fontId="53" fillId="0" borderId="0" applyFont="0" applyFill="0" applyBorder="0" applyAlignment="0" applyProtection="0"/>
    <xf numFmtId="229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229" fontId="53" fillId="0" borderId="0" applyFont="0" applyFill="0" applyBorder="0" applyAlignment="0" applyProtection="0"/>
    <xf numFmtId="229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223" fontId="79" fillId="0" borderId="0" applyFont="0" applyFill="0" applyBorder="0" applyAlignment="0" applyProtection="0"/>
    <xf numFmtId="223" fontId="133" fillId="0" borderId="0" applyFont="0" applyFill="0" applyBorder="0" applyAlignment="0" applyProtection="0"/>
    <xf numFmtId="230" fontId="100" fillId="0" borderId="0" applyFont="0" applyFill="0" applyBorder="0" applyAlignment="0" applyProtection="0"/>
    <xf numFmtId="230" fontId="100" fillId="0" borderId="0" applyFont="0" applyFill="0" applyBorder="0" applyAlignment="0" applyProtection="0"/>
    <xf numFmtId="223" fontId="79" fillId="0" borderId="0" applyFont="0" applyFill="0" applyBorder="0" applyAlignment="0" applyProtection="0"/>
    <xf numFmtId="223" fontId="80" fillId="0" borderId="0" applyFont="0" applyFill="0" applyBorder="0" applyAlignment="0" applyProtection="0"/>
    <xf numFmtId="231" fontId="79" fillId="0" borderId="0" applyFont="0" applyFill="0" applyBorder="0" applyAlignment="0" applyProtection="0"/>
    <xf numFmtId="231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194" fontId="78" fillId="0" borderId="0">
      <protection locked="0"/>
    </xf>
    <xf numFmtId="232" fontId="79" fillId="0" borderId="0" applyFont="0" applyFill="0" applyBorder="0" applyAlignment="0" applyProtection="0"/>
    <xf numFmtId="232" fontId="80" fillId="0" borderId="0" applyFont="0" applyFill="0" applyBorder="0" applyAlignment="0" applyProtection="0"/>
    <xf numFmtId="233" fontId="79" fillId="0" borderId="0" applyFont="0" applyFill="0" applyBorder="0" applyAlignment="0" applyProtection="0"/>
    <xf numFmtId="233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33" fontId="79" fillId="0" borderId="0" applyFont="0" applyFill="0" applyBorder="0" applyAlignment="0" applyProtection="0"/>
    <xf numFmtId="233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32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32" fontId="132" fillId="0" borderId="0" applyFont="0" applyFill="0" applyBorder="0" applyAlignment="0" applyProtection="0"/>
    <xf numFmtId="200" fontId="80" fillId="0" borderId="0" applyFont="0" applyFill="0" applyBorder="0" applyAlignment="0" applyProtection="0"/>
    <xf numFmtId="232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32" fontId="134" fillId="0" borderId="0" applyFont="0" applyFill="0" applyBorder="0" applyAlignment="0" applyProtection="0"/>
    <xf numFmtId="233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32" fontId="79" fillId="0" borderId="0" applyFont="0" applyFill="0" applyBorder="0" applyAlignment="0" applyProtection="0"/>
    <xf numFmtId="232" fontId="80" fillId="0" borderId="0" applyFont="0" applyFill="0" applyBorder="0" applyAlignment="0" applyProtection="0"/>
    <xf numFmtId="233" fontId="79" fillId="0" borderId="0" applyFont="0" applyFill="0" applyBorder="0" applyAlignment="0" applyProtection="0"/>
    <xf numFmtId="233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33" fontId="79" fillId="0" borderId="0" applyFont="0" applyFill="0" applyBorder="0" applyAlignment="0" applyProtection="0"/>
    <xf numFmtId="233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32" fontId="79" fillId="0" borderId="0" applyFont="0" applyFill="0" applyBorder="0" applyAlignment="0" applyProtection="0"/>
    <xf numFmtId="23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32" fontId="79" fillId="0" borderId="0" applyFont="0" applyFill="0" applyBorder="0" applyAlignment="0" applyProtection="0"/>
    <xf numFmtId="200" fontId="80" fillId="0" borderId="0" applyFont="0" applyFill="0" applyBorder="0" applyAlignment="0" applyProtection="0"/>
    <xf numFmtId="232" fontId="134" fillId="0" borderId="0" applyFont="0" applyFill="0" applyBorder="0" applyAlignment="0" applyProtection="0"/>
    <xf numFmtId="232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232" fontId="134" fillId="0" borderId="0" applyFont="0" applyFill="0" applyBorder="0" applyAlignment="0" applyProtection="0"/>
    <xf numFmtId="232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200" fontId="79" fillId="0" borderId="0" applyFont="0" applyFill="0" applyBorder="0" applyAlignment="0" applyProtection="0"/>
    <xf numFmtId="200" fontId="80" fillId="0" borderId="0" applyFont="0" applyFill="0" applyBorder="0" applyAlignment="0" applyProtection="0"/>
    <xf numFmtId="233" fontId="79" fillId="0" borderId="0" applyFont="0" applyFill="0" applyBorder="0" applyAlignment="0" applyProtection="0"/>
    <xf numFmtId="233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33" fontId="79" fillId="0" borderId="0" applyFont="0" applyFill="0" applyBorder="0" applyAlignment="0" applyProtection="0"/>
    <xf numFmtId="233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232" fontId="80" fillId="0" borderId="0" applyFont="0" applyFill="0" applyBorder="0" applyAlignment="0" applyProtection="0"/>
    <xf numFmtId="234" fontId="53" fillId="0" borderId="0" applyFont="0" applyFill="0" applyBorder="0" applyAlignment="0" applyProtection="0"/>
    <xf numFmtId="234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234" fontId="53" fillId="0" borderId="0" applyFont="0" applyFill="0" applyBorder="0" applyAlignment="0" applyProtection="0"/>
    <xf numFmtId="234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232" fontId="79" fillId="0" borderId="0" applyFont="0" applyFill="0" applyBorder="0" applyAlignment="0" applyProtection="0"/>
    <xf numFmtId="232" fontId="133" fillId="0" borderId="0" applyFont="0" applyFill="0" applyBorder="0" applyAlignment="0" applyProtection="0"/>
    <xf numFmtId="235" fontId="100" fillId="0" borderId="0" applyFont="0" applyFill="0" applyBorder="0" applyAlignment="0" applyProtection="0"/>
    <xf numFmtId="235" fontId="100" fillId="0" borderId="0" applyFont="0" applyFill="0" applyBorder="0" applyAlignment="0" applyProtection="0"/>
    <xf numFmtId="232" fontId="79" fillId="0" borderId="0" applyFont="0" applyFill="0" applyBorder="0" applyAlignment="0" applyProtection="0"/>
    <xf numFmtId="232" fontId="80" fillId="0" borderId="0" applyFont="0" applyFill="0" applyBorder="0" applyAlignment="0" applyProtection="0"/>
    <xf numFmtId="236" fontId="79" fillId="0" borderId="0" applyFont="0" applyFill="0" applyBorder="0" applyAlignment="0" applyProtection="0"/>
    <xf numFmtId="236" fontId="80" fillId="0" borderId="0" applyFont="0" applyFill="0" applyBorder="0" applyAlignment="0" applyProtection="0"/>
    <xf numFmtId="42" fontId="129" fillId="0" borderId="0" applyFont="0" applyFill="0" applyBorder="0" applyAlignment="0" applyProtection="0"/>
    <xf numFmtId="44" fontId="129" fillId="0" borderId="0" applyFont="0" applyFill="0" applyBorder="0" applyAlignment="0" applyProtection="0"/>
    <xf numFmtId="0" fontId="131" fillId="0" borderId="0" applyFont="0" applyFill="0" applyBorder="0" applyAlignment="0" applyProtection="0"/>
    <xf numFmtId="44" fontId="130" fillId="0" borderId="0" applyFont="0" applyFill="0" applyBorder="0" applyAlignment="0" applyProtection="0"/>
    <xf numFmtId="223" fontId="65" fillId="0" borderId="0" applyFont="0" applyFill="0" applyBorder="0" applyAlignment="0" applyProtection="0"/>
    <xf numFmtId="232" fontId="65" fillId="0" borderId="0" applyFont="0" applyFill="0" applyBorder="0" applyAlignment="0" applyProtection="0"/>
    <xf numFmtId="0" fontId="127" fillId="0" borderId="0" applyFont="0" applyFill="0" applyBorder="0" applyAlignment="0" applyProtection="0"/>
    <xf numFmtId="0" fontId="127" fillId="0" borderId="0" applyFont="0" applyFill="0" applyBorder="0" applyAlignment="0" applyProtection="0"/>
    <xf numFmtId="0" fontId="128" fillId="0" borderId="0" applyFont="0" applyFill="0" applyBorder="0" applyAlignment="0" applyProtection="0"/>
    <xf numFmtId="0" fontId="128" fillId="0" borderId="0" applyFont="0" applyFill="0" applyBorder="0" applyAlignment="0" applyProtection="0"/>
    <xf numFmtId="194" fontId="78" fillId="0" borderId="0">
      <protection locked="0"/>
    </xf>
    <xf numFmtId="194" fontId="78" fillId="0" borderId="0">
      <protection locked="0"/>
    </xf>
    <xf numFmtId="0" fontId="57" fillId="0" borderId="0"/>
    <xf numFmtId="0" fontId="135" fillId="0" borderId="0">
      <alignment horizontal="center" wrapText="1"/>
      <protection locked="0"/>
    </xf>
    <xf numFmtId="0" fontId="53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194" fontId="78" fillId="0" borderId="0">
      <protection locked="0"/>
    </xf>
    <xf numFmtId="194" fontId="78" fillId="0" borderId="0">
      <protection locked="0"/>
    </xf>
    <xf numFmtId="0" fontId="79" fillId="0" borderId="0" applyFont="0" applyFill="0" applyBorder="0" applyAlignment="0" applyProtection="0"/>
    <xf numFmtId="192" fontId="131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132" fillId="0" borderId="0" applyFont="0" applyFill="0" applyBorder="0" applyAlignment="0" applyProtection="0"/>
    <xf numFmtId="205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7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205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205" fontId="80" fillId="0" borderId="0" applyFont="0" applyFill="0" applyBorder="0" applyAlignment="0" applyProtection="0"/>
    <xf numFmtId="192" fontId="134" fillId="0" borderId="0" applyFont="0" applyFill="0" applyBorder="0" applyAlignment="0" applyProtection="0"/>
    <xf numFmtId="192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192" fontId="134" fillId="0" borderId="0" applyFont="0" applyFill="0" applyBorder="0" applyAlignment="0" applyProtection="0"/>
    <xf numFmtId="192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205" fontId="79" fillId="0" borderId="0" applyFont="0" applyFill="0" applyBorder="0" applyAlignment="0" applyProtection="0"/>
    <xf numFmtId="205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133" fillId="0" borderId="0" applyFont="0" applyFill="0" applyBorder="0" applyAlignment="0" applyProtection="0"/>
    <xf numFmtId="237" fontId="100" fillId="0" borderId="0" applyFont="0" applyFill="0" applyBorder="0" applyAlignment="0" applyProtection="0"/>
    <xf numFmtId="237" fontId="10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55" fillId="0" borderId="0" applyFont="0" applyFill="0" applyBorder="0" applyAlignment="0" applyProtection="0"/>
    <xf numFmtId="194" fontId="78" fillId="0" borderId="0">
      <protection locked="0"/>
    </xf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81" fontId="132" fillId="0" borderId="0" applyFont="0" applyFill="0" applyBorder="0" applyAlignment="0" applyProtection="0"/>
    <xf numFmtId="180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0" fontId="80" fillId="0" borderId="0" applyFont="0" applyFill="0" applyBorder="0" applyAlignment="0" applyProtection="0"/>
    <xf numFmtId="181" fontId="134" fillId="0" borderId="0" applyFont="0" applyFill="0" applyBorder="0" applyAlignment="0" applyProtection="0"/>
    <xf numFmtId="181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181" fontId="134" fillId="0" borderId="0" applyFont="0" applyFill="0" applyBorder="0" applyAlignment="0" applyProtection="0"/>
    <xf numFmtId="181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180" fontId="79" fillId="0" borderId="0" applyFont="0" applyFill="0" applyBorder="0" applyAlignment="0" applyProtection="0"/>
    <xf numFmtId="180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133" fillId="0" borderId="0" applyFont="0" applyFill="0" applyBorder="0" applyAlignment="0" applyProtection="0"/>
    <xf numFmtId="238" fontId="100" fillId="0" borderId="0" applyFont="0" applyFill="0" applyBorder="0" applyAlignment="0" applyProtection="0"/>
    <xf numFmtId="238" fontId="10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239" fontId="81" fillId="0" borderId="0">
      <alignment horizontal="right"/>
      <protection locked="0"/>
    </xf>
    <xf numFmtId="0" fontId="138" fillId="0" borderId="0" applyNumberFormat="0" applyFill="0" applyBorder="0" applyAlignment="0" applyProtection="0"/>
    <xf numFmtId="240" fontId="139" fillId="0" borderId="0" applyFont="0" applyFill="0" applyBorder="0" applyAlignment="0" applyProtection="0"/>
    <xf numFmtId="241" fontId="55" fillId="0" borderId="0" applyFont="0" applyFill="0" applyBorder="0" applyAlignment="0" applyProtection="0"/>
    <xf numFmtId="0" fontId="129" fillId="0" borderId="0"/>
    <xf numFmtId="0" fontId="140" fillId="0" borderId="0"/>
    <xf numFmtId="0" fontId="70" fillId="0" borderId="0"/>
    <xf numFmtId="0" fontId="130" fillId="0" borderId="0"/>
    <xf numFmtId="0" fontId="65" fillId="0" borderId="0"/>
    <xf numFmtId="0" fontId="127" fillId="0" borderId="0"/>
    <xf numFmtId="0" fontId="141" fillId="0" borderId="0"/>
    <xf numFmtId="194" fontId="78" fillId="0" borderId="0">
      <protection locked="0"/>
    </xf>
    <xf numFmtId="0" fontId="142" fillId="0" borderId="0"/>
    <xf numFmtId="0" fontId="143" fillId="0" borderId="0"/>
    <xf numFmtId="0" fontId="144" fillId="0" borderId="0"/>
    <xf numFmtId="0" fontId="145" fillId="0" borderId="0"/>
    <xf numFmtId="0" fontId="146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0" fontId="146" fillId="0" borderId="0"/>
    <xf numFmtId="0" fontId="131" fillId="0" borderId="0"/>
    <xf numFmtId="0" fontId="146" fillId="0" borderId="0"/>
    <xf numFmtId="0" fontId="80" fillId="0" borderId="0"/>
    <xf numFmtId="0" fontId="66" fillId="0" borderId="0"/>
    <xf numFmtId="0" fontId="131" fillId="0" borderId="0"/>
    <xf numFmtId="0" fontId="144" fillId="0" borderId="0"/>
    <xf numFmtId="0" fontId="133" fillId="0" borderId="0"/>
    <xf numFmtId="0" fontId="79" fillId="0" borderId="0"/>
    <xf numFmtId="0" fontId="80" fillId="0" borderId="0"/>
    <xf numFmtId="0" fontId="147" fillId="0" borderId="0"/>
    <xf numFmtId="0" fontId="80" fillId="0" borderId="0"/>
    <xf numFmtId="0" fontId="148" fillId="0" borderId="0"/>
    <xf numFmtId="0" fontId="149" fillId="0" borderId="0"/>
    <xf numFmtId="0" fontId="79" fillId="0" borderId="0"/>
    <xf numFmtId="0" fontId="80" fillId="0" borderId="0"/>
    <xf numFmtId="0" fontId="150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0" fontId="134" fillId="0" borderId="0"/>
    <xf numFmtId="0" fontId="133" fillId="0" borderId="0"/>
    <xf numFmtId="0" fontId="79" fillId="0" borderId="0"/>
    <xf numFmtId="0" fontId="80" fillId="0" borderId="0"/>
    <xf numFmtId="0" fontId="148" fillId="0" borderId="0"/>
    <xf numFmtId="0" fontId="149" fillId="0" borderId="0"/>
    <xf numFmtId="0" fontId="79" fillId="0" borderId="0"/>
    <xf numFmtId="0" fontId="151" fillId="0" borderId="0"/>
    <xf numFmtId="0" fontId="79" fillId="0" borderId="0"/>
    <xf numFmtId="194" fontId="78" fillId="0" borderId="0">
      <protection locked="0"/>
    </xf>
    <xf numFmtId="37" fontId="79" fillId="0" borderId="0"/>
    <xf numFmtId="0" fontId="131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134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53" fillId="0" borderId="0"/>
    <xf numFmtId="0" fontId="53" fillId="0" borderId="0"/>
    <xf numFmtId="0" fontId="152" fillId="0" borderId="0"/>
    <xf numFmtId="0" fontId="153" fillId="0" borderId="0"/>
    <xf numFmtId="0" fontId="53" fillId="0" borderId="0"/>
    <xf numFmtId="0" fontId="53" fillId="0" borderId="0"/>
    <xf numFmtId="0" fontId="152" fillId="0" borderId="0"/>
    <xf numFmtId="0" fontId="153" fillId="0" borderId="0"/>
    <xf numFmtId="0" fontId="53" fillId="0" borderId="0"/>
    <xf numFmtId="0" fontId="53" fillId="0" borderId="0"/>
    <xf numFmtId="0" fontId="152" fillId="0" borderId="0"/>
    <xf numFmtId="0" fontId="153" fillId="0" borderId="0"/>
    <xf numFmtId="0" fontId="53" fillId="0" borderId="0"/>
    <xf numFmtId="0" fontId="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53" fillId="0" borderId="0"/>
    <xf numFmtId="0" fontId="53" fillId="0" borderId="0"/>
    <xf numFmtId="0" fontId="152" fillId="0" borderId="0"/>
    <xf numFmtId="0" fontId="1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52" fillId="0" borderId="0"/>
    <xf numFmtId="0" fontId="153" fillId="0" borderId="0"/>
    <xf numFmtId="0" fontId="53" fillId="0" borderId="0"/>
    <xf numFmtId="0" fontId="53" fillId="0" borderId="0"/>
    <xf numFmtId="0" fontId="152" fillId="0" borderId="0"/>
    <xf numFmtId="0" fontId="153" fillId="0" borderId="0"/>
    <xf numFmtId="0" fontId="53" fillId="0" borderId="0"/>
    <xf numFmtId="0" fontId="133" fillId="0" borderId="0"/>
    <xf numFmtId="0" fontId="152" fillId="0" borderId="0"/>
    <xf numFmtId="0" fontId="153" fillId="0" borderId="0"/>
    <xf numFmtId="0" fontId="53" fillId="0" borderId="0"/>
    <xf numFmtId="0" fontId="154" fillId="0" borderId="0"/>
    <xf numFmtId="0" fontId="152" fillId="0" borderId="0"/>
    <xf numFmtId="0" fontId="153" fillId="0" borderId="0"/>
    <xf numFmtId="0" fontId="132" fillId="0" borderId="0"/>
    <xf numFmtId="0" fontId="154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32" fillId="0" borderId="0"/>
    <xf numFmtId="0" fontId="154" fillId="0" borderId="0"/>
    <xf numFmtId="0" fontId="53" fillId="0" borderId="0"/>
    <xf numFmtId="0" fontId="53" fillId="0" borderId="0"/>
    <xf numFmtId="0" fontId="132" fillId="0" borderId="0"/>
    <xf numFmtId="0" fontId="154" fillId="0" borderId="0"/>
    <xf numFmtId="0" fontId="53" fillId="0" borderId="0"/>
    <xf numFmtId="0" fontId="53" fillId="0" borderId="0"/>
    <xf numFmtId="0" fontId="132" fillId="0" borderId="0"/>
    <xf numFmtId="0" fontId="154" fillId="0" borderId="0"/>
    <xf numFmtId="0" fontId="53" fillId="0" borderId="0"/>
    <xf numFmtId="0" fontId="53" fillId="0" borderId="0"/>
    <xf numFmtId="0" fontId="132" fillId="0" borderId="0"/>
    <xf numFmtId="0" fontId="154" fillId="0" borderId="0"/>
    <xf numFmtId="0" fontId="53" fillId="0" borderId="0"/>
    <xf numFmtId="0" fontId="53" fillId="0" borderId="0"/>
    <xf numFmtId="0" fontId="132" fillId="0" borderId="0"/>
    <xf numFmtId="0" fontId="154" fillId="0" borderId="0"/>
    <xf numFmtId="0" fontId="53" fillId="0" borderId="0"/>
    <xf numFmtId="0" fontId="53" fillId="0" borderId="0"/>
    <xf numFmtId="0" fontId="132" fillId="0" borderId="0"/>
    <xf numFmtId="0" fontId="154" fillId="0" borderId="0"/>
    <xf numFmtId="0" fontId="53" fillId="0" borderId="0"/>
    <xf numFmtId="0" fontId="53" fillId="0" borderId="0"/>
    <xf numFmtId="0" fontId="132" fillId="0" borderId="0"/>
    <xf numFmtId="0" fontId="154" fillId="0" borderId="0"/>
    <xf numFmtId="0" fontId="53" fillId="0" borderId="0"/>
    <xf numFmtId="0" fontId="80" fillId="0" borderId="0"/>
    <xf numFmtId="0" fontId="53" fillId="0" borderId="0"/>
    <xf numFmtId="0" fontId="131" fillId="0" borderId="0"/>
    <xf numFmtId="0" fontId="79" fillId="0" borderId="0"/>
    <xf numFmtId="0" fontId="80" fillId="0" borderId="0"/>
    <xf numFmtId="0" fontId="155" fillId="0" borderId="0"/>
    <xf numFmtId="0" fontId="143" fillId="0" borderId="0"/>
    <xf numFmtId="0" fontId="155" fillId="0" borderId="0"/>
    <xf numFmtId="0" fontId="143" fillId="0" borderId="0"/>
    <xf numFmtId="0" fontId="156" fillId="0" borderId="0"/>
    <xf numFmtId="0" fontId="157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242" fontId="53" fillId="0" borderId="0" applyFill="0" applyBorder="0" applyAlignment="0"/>
    <xf numFmtId="0" fontId="158" fillId="0" borderId="0"/>
    <xf numFmtId="0" fontId="132" fillId="0" borderId="0"/>
    <xf numFmtId="0" fontId="154" fillId="0" borderId="0"/>
    <xf numFmtId="0" fontId="51" fillId="0" borderId="0">
      <protection locked="0"/>
    </xf>
    <xf numFmtId="0" fontId="53" fillId="0" borderId="0" applyFont="0" applyFill="0" applyBorder="0" applyAlignment="0" applyProtection="0"/>
    <xf numFmtId="0" fontId="132" fillId="0" borderId="0"/>
    <xf numFmtId="0" fontId="154" fillId="0" borderId="0"/>
    <xf numFmtId="0" fontId="132" fillId="0" borderId="0"/>
    <xf numFmtId="0" fontId="154" fillId="0" borderId="0"/>
    <xf numFmtId="0" fontId="159" fillId="0" borderId="0" applyNumberFormat="0" applyAlignment="0">
      <alignment horizontal="left"/>
    </xf>
    <xf numFmtId="0" fontId="51" fillId="0" borderId="0">
      <protection locked="0"/>
    </xf>
    <xf numFmtId="0" fontId="132" fillId="0" borderId="0"/>
    <xf numFmtId="0" fontId="154" fillId="0" borderId="0"/>
    <xf numFmtId="0" fontId="132" fillId="0" borderId="0"/>
    <xf numFmtId="0" fontId="154" fillId="0" borderId="0"/>
    <xf numFmtId="243" fontId="53" fillId="0" borderId="0"/>
    <xf numFmtId="244" fontId="53" fillId="0" borderId="0" applyFont="0" applyFill="0" applyBorder="0" applyAlignment="0" applyProtection="0"/>
    <xf numFmtId="0" fontId="132" fillId="0" borderId="0"/>
    <xf numFmtId="0" fontId="154" fillId="0" borderId="0"/>
    <xf numFmtId="245" fontId="53" fillId="0" borderId="0" applyFont="0" applyFill="0" applyBorder="0" applyAlignment="0" applyProtection="0"/>
    <xf numFmtId="246" fontId="53" fillId="0" borderId="0"/>
    <xf numFmtId="0" fontId="53" fillId="0" borderId="0" applyFont="0" applyFill="0" applyBorder="0" applyAlignment="0" applyProtection="0"/>
    <xf numFmtId="247" fontId="51" fillId="0" borderId="0">
      <protection locked="0"/>
    </xf>
    <xf numFmtId="0" fontId="132" fillId="0" borderId="0"/>
    <xf numFmtId="0" fontId="154" fillId="0" borderId="0"/>
    <xf numFmtId="0" fontId="160" fillId="0" borderId="0" applyNumberFormat="0" applyAlignment="0">
      <alignment horizontal="left"/>
    </xf>
    <xf numFmtId="0" fontId="161" fillId="0" borderId="0" applyNumberFormat="0" applyFill="0" applyBorder="0" applyAlignment="0" applyProtection="0"/>
    <xf numFmtId="0" fontId="132" fillId="0" borderId="0"/>
    <xf numFmtId="0" fontId="154" fillId="0" borderId="0"/>
    <xf numFmtId="38" fontId="162" fillId="54" borderId="0" applyNumberFormat="0" applyBorder="0" applyAlignment="0" applyProtection="0"/>
    <xf numFmtId="0" fontId="163" fillId="0" borderId="0">
      <alignment horizontal="left"/>
    </xf>
    <xf numFmtId="0" fontId="132" fillId="0" borderId="0"/>
    <xf numFmtId="0" fontId="154" fillId="0" borderId="0"/>
    <xf numFmtId="0" fontId="164" fillId="0" borderId="68" applyNumberFormat="0" applyAlignment="0" applyProtection="0">
      <alignment horizontal="left" vertical="center"/>
    </xf>
    <xf numFmtId="0" fontId="164" fillId="0" borderId="36">
      <alignment horizontal="left" vertical="center"/>
    </xf>
    <xf numFmtId="0" fontId="132" fillId="0" borderId="0"/>
    <xf numFmtId="0" fontId="154" fillId="0" borderId="0"/>
    <xf numFmtId="14" fontId="165" fillId="60" borderId="51">
      <alignment horizontal="center" vertical="center" wrapText="1"/>
    </xf>
    <xf numFmtId="0" fontId="166" fillId="0" borderId="0" applyNumberFormat="0" applyFill="0" applyBorder="0" applyAlignment="0" applyProtection="0"/>
    <xf numFmtId="0" fontId="79" fillId="0" borderId="0" applyBorder="0"/>
    <xf numFmtId="248" fontId="67" fillId="0" borderId="0" applyFill="0" applyBorder="0" applyAlignment="0"/>
    <xf numFmtId="191" fontId="167" fillId="0" borderId="0" applyFill="0" applyBorder="0" applyAlignment="0"/>
    <xf numFmtId="203" fontId="167" fillId="0" borderId="0" applyFill="0" applyBorder="0" applyAlignment="0"/>
    <xf numFmtId="249" fontId="53" fillId="0" borderId="0" applyFill="0" applyBorder="0" applyAlignment="0"/>
    <xf numFmtId="250" fontId="53" fillId="0" borderId="0" applyFill="0" applyBorder="0" applyAlignment="0"/>
    <xf numFmtId="251" fontId="53" fillId="0" borderId="0" applyFill="0" applyBorder="0" applyAlignment="0"/>
    <xf numFmtId="252" fontId="53" fillId="0" borderId="0" applyFill="0" applyBorder="0" applyAlignment="0"/>
    <xf numFmtId="191" fontId="167" fillId="0" borderId="0" applyFill="0" applyBorder="0" applyAlignment="0"/>
    <xf numFmtId="253" fontId="168" fillId="61" borderId="0" applyNumberFormat="0" applyFont="0" applyBorder="0" applyAlignment="0">
      <alignment horizontal="left"/>
    </xf>
    <xf numFmtId="0" fontId="158" fillId="0" borderId="0"/>
    <xf numFmtId="0" fontId="165" fillId="0" borderId="0" applyFill="0" applyBorder="0" applyProtection="0">
      <alignment horizontal="center"/>
      <protection locked="0"/>
    </xf>
    <xf numFmtId="0" fontId="169" fillId="0" borderId="0" applyFill="0" applyBorder="0" applyProtection="0">
      <alignment horizontal="center"/>
    </xf>
    <xf numFmtId="254" fontId="113" fillId="0" borderId="0"/>
    <xf numFmtId="0" fontId="170" fillId="0" borderId="53">
      <alignment horizontal="center"/>
    </xf>
    <xf numFmtId="0" fontId="51" fillId="0" borderId="0">
      <protection locked="0"/>
    </xf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55" fillId="0" borderId="0" applyFont="0" applyFill="0" applyBorder="0" applyAlignment="0" applyProtection="0"/>
    <xf numFmtId="251" fontId="53" fillId="0" borderId="0" applyFont="0" applyFill="0" applyBorder="0" applyAlignment="0" applyProtection="0"/>
    <xf numFmtId="255" fontId="172" fillId="0" borderId="0" applyFont="0" applyFill="0" applyBorder="0" applyAlignment="0" applyProtection="0"/>
    <xf numFmtId="0" fontId="113" fillId="0" borderId="0" applyFont="0" applyFill="0" applyBorder="0" applyAlignment="0" applyProtection="0">
      <alignment horizontal="right"/>
    </xf>
    <xf numFmtId="256" fontId="113" fillId="0" borderId="0" applyFont="0" applyFill="0" applyBorder="0" applyAlignment="0" applyProtection="0"/>
    <xf numFmtId="39" fontId="173" fillId="0" borderId="0" applyFont="0" applyFill="0" applyBorder="0" applyAlignment="0" applyProtection="0"/>
    <xf numFmtId="257" fontId="174" fillId="0" borderId="0" applyFont="0" applyFill="0" applyBorder="0" applyAlignment="0" applyProtection="0"/>
    <xf numFmtId="258" fontId="113" fillId="0" borderId="0" applyFont="0" applyFill="0" applyBorder="0" applyAlignment="0" applyProtection="0">
      <alignment horizontal="right"/>
    </xf>
    <xf numFmtId="259" fontId="51" fillId="0" borderId="0"/>
    <xf numFmtId="247" fontId="51" fillId="0" borderId="0">
      <protection locked="0"/>
    </xf>
    <xf numFmtId="3" fontId="175" fillId="0" borderId="0" applyFont="0" applyFill="0" applyBorder="0" applyAlignment="0" applyProtection="0"/>
    <xf numFmtId="0" fontId="176" fillId="0" borderId="0" applyFill="0" applyBorder="0" applyAlignment="0" applyProtection="0">
      <protection locked="0"/>
    </xf>
    <xf numFmtId="0" fontId="159" fillId="0" borderId="0" applyNumberFormat="0" applyAlignment="0">
      <alignment horizontal="left"/>
    </xf>
    <xf numFmtId="0" fontId="68" fillId="0" borderId="0" applyFont="0" applyFill="0" applyBorder="0" applyAlignment="0" applyProtection="0"/>
    <xf numFmtId="0" fontId="51" fillId="0" borderId="0">
      <protection locked="0"/>
    </xf>
    <xf numFmtId="0" fontId="55" fillId="0" borderId="0" applyFont="0" applyFill="0" applyBorder="0" applyAlignment="0" applyProtection="0"/>
    <xf numFmtId="191" fontId="167" fillId="0" borderId="0" applyFont="0" applyFill="0" applyBorder="0" applyAlignment="0" applyProtection="0"/>
    <xf numFmtId="260" fontId="73" fillId="0" borderId="0" applyFont="0" applyFill="0" applyBorder="0" applyAlignment="0" applyProtection="0"/>
    <xf numFmtId="261" fontId="113" fillId="0" borderId="0" applyFont="0" applyFill="0" applyBorder="0" applyAlignment="0" applyProtection="0">
      <alignment horizontal="right"/>
    </xf>
    <xf numFmtId="262" fontId="174" fillId="0" borderId="0" applyFont="0" applyFill="0" applyBorder="0" applyAlignment="0" applyProtection="0"/>
    <xf numFmtId="263" fontId="173" fillId="0" borderId="0" applyFont="0" applyFill="0" applyBorder="0" applyAlignment="0" applyProtection="0"/>
    <xf numFmtId="264" fontId="174" fillId="0" borderId="0" applyFont="0" applyFill="0" applyBorder="0" applyAlignment="0" applyProtection="0"/>
    <xf numFmtId="265" fontId="113" fillId="0" borderId="0" applyFont="0" applyFill="0" applyBorder="0" applyAlignment="0" applyProtection="0">
      <alignment horizontal="right"/>
    </xf>
    <xf numFmtId="266" fontId="51" fillId="0" borderId="48" applyFill="0" applyBorder="0" applyAlignment="0"/>
    <xf numFmtId="247" fontId="51" fillId="0" borderId="0">
      <protection locked="0"/>
    </xf>
    <xf numFmtId="267" fontId="90" fillId="0" borderId="0" applyFill="0" applyBorder="0" applyAlignment="0" applyProtection="0"/>
    <xf numFmtId="268" fontId="51" fillId="0" borderId="0"/>
    <xf numFmtId="49" fontId="53" fillId="0" borderId="0">
      <alignment horizontal="center"/>
    </xf>
    <xf numFmtId="49" fontId="177" fillId="0" borderId="0">
      <alignment horizontal="center"/>
    </xf>
    <xf numFmtId="49" fontId="162" fillId="0" borderId="0">
      <alignment horizontal="center"/>
    </xf>
    <xf numFmtId="49" fontId="178" fillId="0" borderId="0">
      <alignment horizontal="center"/>
    </xf>
    <xf numFmtId="0" fontId="136" fillId="0" borderId="0" applyFill="0" applyBorder="0" applyAlignment="0" applyProtection="0"/>
    <xf numFmtId="0" fontId="139" fillId="0" borderId="0" applyFont="0" applyFill="0" applyBorder="0" applyAlignment="0" applyProtection="0"/>
    <xf numFmtId="14" fontId="67" fillId="0" borderId="0" applyFill="0" applyBorder="0" applyAlignment="0"/>
    <xf numFmtId="0" fontId="136" fillId="0" borderId="0" applyFill="0" applyBorder="0" applyAlignment="0" applyProtection="0"/>
    <xf numFmtId="269" fontId="58" fillId="0" borderId="0" applyFill="0" applyBorder="0" applyProtection="0"/>
    <xf numFmtId="38" fontId="57" fillId="0" borderId="69">
      <alignment vertical="center"/>
    </xf>
    <xf numFmtId="38" fontId="57" fillId="0" borderId="0" applyFont="0" applyFill="0" applyBorder="0" applyAlignment="0" applyProtection="0"/>
    <xf numFmtId="40" fontId="57" fillId="0" borderId="0" applyFont="0" applyFill="0" applyBorder="0" applyAlignment="0" applyProtection="0"/>
    <xf numFmtId="270" fontId="53" fillId="0" borderId="0"/>
    <xf numFmtId="251" fontId="51" fillId="0" borderId="0"/>
    <xf numFmtId="271" fontId="74" fillId="0" borderId="0" applyFont="0" applyFill="0" applyBorder="0" applyAlignment="0" applyProtection="0"/>
    <xf numFmtId="0" fontId="113" fillId="0" borderId="70" applyNumberFormat="0" applyFont="0" applyFill="0" applyAlignment="0" applyProtection="0"/>
    <xf numFmtId="272" fontId="179" fillId="0" borderId="0" applyFill="0" applyBorder="0" applyAlignment="0" applyProtection="0"/>
    <xf numFmtId="37" fontId="53" fillId="0" borderId="71">
      <alignment horizontal="right"/>
    </xf>
    <xf numFmtId="37" fontId="177" fillId="0" borderId="71">
      <alignment horizontal="right"/>
    </xf>
    <xf numFmtId="37" fontId="162" fillId="0" borderId="71">
      <alignment horizontal="right"/>
    </xf>
    <xf numFmtId="37" fontId="178" fillId="0" borderId="71">
      <alignment horizontal="right"/>
    </xf>
    <xf numFmtId="223" fontId="55" fillId="0" borderId="0" applyFont="0" applyFill="0" applyBorder="0" applyAlignment="0" applyProtection="0"/>
    <xf numFmtId="251" fontId="53" fillId="0" borderId="0" applyFill="0" applyBorder="0" applyAlignment="0"/>
    <xf numFmtId="191" fontId="167" fillId="0" borderId="0" applyFill="0" applyBorder="0" applyAlignment="0"/>
    <xf numFmtId="251" fontId="53" fillId="0" borderId="0" applyFill="0" applyBorder="0" applyAlignment="0"/>
    <xf numFmtId="252" fontId="53" fillId="0" borderId="0" applyFill="0" applyBorder="0" applyAlignment="0"/>
    <xf numFmtId="191" fontId="167" fillId="0" borderId="0" applyFill="0" applyBorder="0" applyAlignment="0"/>
    <xf numFmtId="0" fontId="160" fillId="0" borderId="0" applyNumberFormat="0" applyAlignment="0">
      <alignment horizontal="left"/>
    </xf>
    <xf numFmtId="273" fontId="53" fillId="0" borderId="0" applyFont="0" applyFill="0" applyBorder="0" applyAlignment="0" applyProtection="0"/>
    <xf numFmtId="194" fontId="78" fillId="0" borderId="0">
      <protection locked="0"/>
    </xf>
    <xf numFmtId="194" fontId="78" fillId="0" borderId="0">
      <protection locked="0"/>
    </xf>
    <xf numFmtId="0" fontId="180" fillId="0" borderId="0">
      <protection locked="0"/>
    </xf>
    <xf numFmtId="0" fontId="180" fillId="0" borderId="0">
      <protection locked="0"/>
    </xf>
    <xf numFmtId="0" fontId="180" fillId="0" borderId="0">
      <protection locked="0"/>
    </xf>
    <xf numFmtId="0" fontId="180" fillId="0" borderId="0">
      <protection locked="0"/>
    </xf>
    <xf numFmtId="0" fontId="180" fillId="0" borderId="0">
      <protection locked="0"/>
    </xf>
    <xf numFmtId="0" fontId="180" fillId="0" borderId="0">
      <protection locked="0"/>
    </xf>
    <xf numFmtId="0" fontId="180" fillId="0" borderId="0">
      <protection locked="0"/>
    </xf>
    <xf numFmtId="2" fontId="136" fillId="0" borderId="0" applyFill="0" applyBorder="0" applyAlignment="0" applyProtection="0"/>
    <xf numFmtId="0" fontId="181" fillId="0" borderId="0" applyNumberFormat="0" applyFill="0" applyBorder="0" applyAlignment="0" applyProtection="0">
      <alignment vertical="top"/>
      <protection locked="0"/>
    </xf>
    <xf numFmtId="0" fontId="182" fillId="0" borderId="0" applyFill="0" applyBorder="0" applyProtection="0">
      <alignment horizontal="left"/>
    </xf>
    <xf numFmtId="0" fontId="55" fillId="0" borderId="0"/>
    <xf numFmtId="38" fontId="162" fillId="62" borderId="0" applyNumberFormat="0" applyBorder="0" applyAlignment="0" applyProtection="0"/>
    <xf numFmtId="0" fontId="113" fillId="0" borderId="0" applyFont="0" applyFill="0" applyBorder="0" applyAlignment="0" applyProtection="0">
      <alignment horizontal="right"/>
    </xf>
    <xf numFmtId="0" fontId="164" fillId="0" borderId="0" applyNumberFormat="0" applyBorder="0"/>
    <xf numFmtId="0" fontId="183" fillId="0" borderId="33" applyNumberFormat="0" applyBorder="0"/>
    <xf numFmtId="0" fontId="184" fillId="0" borderId="0"/>
    <xf numFmtId="0" fontId="163" fillId="0" borderId="0">
      <alignment horizontal="left"/>
    </xf>
    <xf numFmtId="0" fontId="164" fillId="0" borderId="68" applyNumberFormat="0" applyAlignment="0" applyProtection="0">
      <alignment horizontal="left" vertical="center"/>
    </xf>
    <xf numFmtId="0" fontId="164" fillId="0" borderId="36">
      <alignment horizontal="left" vertical="center"/>
    </xf>
    <xf numFmtId="14" fontId="165" fillId="60" borderId="51">
      <alignment horizontal="center" vertical="center" wrapText="1"/>
    </xf>
    <xf numFmtId="0" fontId="185" fillId="0" borderId="0" applyNumberFormat="0" applyFill="0" applyBorder="0" applyAlignment="0" applyProtection="0"/>
    <xf numFmtId="0" fontId="186" fillId="0" borderId="0" applyProtection="0">
      <alignment horizontal="left"/>
    </xf>
    <xf numFmtId="0" fontId="187" fillId="0" borderId="0" applyProtection="0">
      <alignment horizontal="left"/>
    </xf>
    <xf numFmtId="0" fontId="169" fillId="0" borderId="0" applyFill="0" applyAlignment="0" applyProtection="0">
      <protection locked="0"/>
    </xf>
    <xf numFmtId="0" fontId="169" fillId="0" borderId="33" applyFill="0" applyAlignment="0" applyProtection="0">
      <protection locked="0"/>
    </xf>
    <xf numFmtId="0" fontId="188" fillId="0" borderId="0"/>
    <xf numFmtId="14" fontId="165" fillId="60" borderId="51">
      <alignment horizontal="center" vertical="center" wrapText="1"/>
    </xf>
    <xf numFmtId="0" fontId="189" fillId="0" borderId="0" applyNumberFormat="0" applyFill="0" applyBorder="0" applyAlignment="0" applyProtection="0"/>
    <xf numFmtId="0" fontId="164" fillId="0" borderId="0" applyNumberFormat="0" applyFill="0" applyBorder="0" applyAlignment="0" applyProtection="0"/>
    <xf numFmtId="0" fontId="190" fillId="0" borderId="72" applyNumberFormat="0" applyFill="0" applyBorder="0" applyAlignment="0" applyProtection="0">
      <alignment horizontal="left"/>
    </xf>
    <xf numFmtId="0" fontId="191" fillId="0" borderId="73" applyNumberFormat="0" applyFill="0" applyAlignment="0" applyProtection="0"/>
    <xf numFmtId="0" fontId="192" fillId="0" borderId="0" applyNumberFormat="0" applyFill="0" applyBorder="0" applyAlignment="0" applyProtection="0">
      <alignment vertical="top"/>
      <protection locked="0"/>
    </xf>
    <xf numFmtId="0" fontId="106" fillId="0" borderId="0" applyNumberFormat="0" applyFill="0" applyBorder="0" applyAlignment="0" applyProtection="0">
      <alignment vertical="top"/>
      <protection locked="0"/>
    </xf>
    <xf numFmtId="0" fontId="192" fillId="0" borderId="0" applyNumberFormat="0" applyFill="0" applyBorder="0" applyAlignment="0" applyProtection="0">
      <alignment vertical="top"/>
      <protection locked="0"/>
    </xf>
    <xf numFmtId="274" fontId="193" fillId="63" borderId="48" applyNumberFormat="0" applyFont="0" applyBorder="0" applyAlignment="0">
      <protection locked="0"/>
    </xf>
    <xf numFmtId="10" fontId="162" fillId="64" borderId="48" applyNumberFormat="0" applyBorder="0" applyAlignment="0" applyProtection="0"/>
    <xf numFmtId="275" fontId="55" fillId="65" borderId="0"/>
    <xf numFmtId="0" fontId="191" fillId="0" borderId="0" applyNumberFormat="0" applyFill="0" applyBorder="0" applyAlignment="0">
      <protection locked="0"/>
    </xf>
    <xf numFmtId="181" fontId="53" fillId="0" borderId="0" applyFont="0" applyFill="0" applyBorder="0" applyAlignment="0" applyProtection="0"/>
    <xf numFmtId="276" fontId="55" fillId="0" borderId="0">
      <alignment vertical="center"/>
    </xf>
    <xf numFmtId="182" fontId="53" fillId="0" borderId="0" applyFont="0" applyFill="0" applyBorder="0" applyAlignment="0" applyProtection="0"/>
    <xf numFmtId="0" fontId="58" fillId="0" borderId="0" applyNumberFormat="0" applyFont="0" applyFill="0" applyBorder="0" applyProtection="0">
      <alignment horizontal="left" vertical="center"/>
    </xf>
    <xf numFmtId="251" fontId="53" fillId="0" borderId="0" applyFill="0" applyBorder="0" applyAlignment="0"/>
    <xf numFmtId="191" fontId="167" fillId="0" borderId="0" applyFill="0" applyBorder="0" applyAlignment="0"/>
    <xf numFmtId="251" fontId="53" fillId="0" borderId="0" applyFill="0" applyBorder="0" applyAlignment="0"/>
    <xf numFmtId="252" fontId="53" fillId="0" borderId="0" applyFill="0" applyBorder="0" applyAlignment="0"/>
    <xf numFmtId="191" fontId="167" fillId="0" borderId="0" applyFill="0" applyBorder="0" applyAlignment="0"/>
    <xf numFmtId="277" fontId="75" fillId="0" borderId="0">
      <alignment horizontal="justify"/>
    </xf>
    <xf numFmtId="0" fontId="176" fillId="0" borderId="0" applyFill="0" applyBorder="0" applyAlignment="0" applyProtection="0"/>
    <xf numFmtId="38" fontId="194" fillId="66" borderId="0">
      <alignment horizontal="left" indent="1"/>
    </xf>
    <xf numFmtId="192" fontId="55" fillId="0" borderId="0" applyFont="0" applyFill="0" applyBorder="0" applyAlignment="0" applyProtection="0"/>
    <xf numFmtId="41" fontId="136" fillId="0" borderId="0" applyFont="0" applyFill="0" applyBorder="0" applyAlignment="0" applyProtection="0"/>
    <xf numFmtId="181" fontId="75" fillId="0" borderId="0" applyFont="0" applyFill="0" applyBorder="0" applyAlignment="0" applyProtection="0"/>
    <xf numFmtId="278" fontId="139" fillId="0" borderId="0" applyFont="0" applyFill="0" applyBorder="0" applyAlignment="0" applyProtection="0"/>
    <xf numFmtId="279" fontId="139" fillId="0" borderId="0" applyFont="0" applyFill="0" applyBorder="0" applyAlignment="0" applyProtection="0"/>
    <xf numFmtId="38" fontId="57" fillId="0" borderId="0" applyFont="0" applyFill="0" applyBorder="0" applyAlignment="0" applyProtection="0"/>
    <xf numFmtId="40" fontId="57" fillId="0" borderId="0" applyFont="0" applyFill="0" applyBorder="0" applyAlignment="0" applyProtection="0"/>
    <xf numFmtId="37" fontId="53" fillId="0" borderId="0" applyFont="0" applyFill="0" applyBorder="0" applyAlignment="0" applyProtection="0"/>
    <xf numFmtId="0" fontId="195" fillId="54" borderId="74">
      <alignment horizontal="left" vertical="top" indent="2"/>
    </xf>
    <xf numFmtId="280" fontId="53" fillId="0" borderId="0" applyFont="0" applyFill="0" applyBorder="0" applyAlignment="0" applyProtection="0"/>
    <xf numFmtId="281" fontId="53" fillId="0" borderId="0" applyFont="0" applyFill="0" applyBorder="0" applyAlignment="0" applyProtection="0"/>
    <xf numFmtId="0" fontId="196" fillId="0" borderId="51"/>
    <xf numFmtId="282" fontId="81" fillId="0" borderId="0" applyFont="0" applyFill="0" applyBorder="0" applyAlignment="0" applyProtection="0"/>
    <xf numFmtId="283" fontId="81" fillId="0" borderId="0" applyFont="0" applyFill="0" applyBorder="0" applyAlignment="0" applyProtection="0"/>
    <xf numFmtId="284" fontId="53" fillId="0" borderId="0" applyFont="0" applyFill="0" applyBorder="0" applyAlignment="0" applyProtection="0"/>
    <xf numFmtId="285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272" fontId="53" fillId="0" borderId="0" applyFont="0" applyFill="0" applyBorder="0" applyAlignment="0" applyProtection="0"/>
    <xf numFmtId="277" fontId="53" fillId="0" borderId="0" applyFont="0" applyFill="0" applyBorder="0" applyAlignment="0" applyProtection="0"/>
    <xf numFmtId="286" fontId="113" fillId="0" borderId="0" applyFont="0" applyFill="0" applyBorder="0" applyAlignment="0" applyProtection="0">
      <alignment horizontal="right"/>
    </xf>
    <xf numFmtId="287" fontId="135" fillId="0" borderId="0" applyFont="0" applyFill="0" applyBorder="0" applyAlignment="0" applyProtection="0"/>
    <xf numFmtId="288" fontId="75" fillId="0" borderId="0" applyFont="0" applyFill="0" applyBorder="0" applyAlignment="0" applyProtection="0"/>
    <xf numFmtId="286" fontId="113" fillId="0" borderId="0" applyFont="0" applyFill="0" applyBorder="0" applyAlignment="0" applyProtection="0">
      <alignment horizontal="right"/>
    </xf>
    <xf numFmtId="289" fontId="51" fillId="0" borderId="0" applyFont="0" applyFill="0" applyBorder="0" applyAlignment="0" applyProtection="0"/>
    <xf numFmtId="0" fontId="113" fillId="0" borderId="0" applyFont="0" applyFill="0" applyBorder="0" applyAlignment="0" applyProtection="0">
      <alignment horizontal="right"/>
    </xf>
    <xf numFmtId="37" fontId="197" fillId="0" borderId="0"/>
    <xf numFmtId="0" fontId="198" fillId="67" borderId="33"/>
    <xf numFmtId="37" fontId="199" fillId="0" borderId="0"/>
    <xf numFmtId="0" fontId="55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53" fillId="0" borderId="0"/>
    <xf numFmtId="0" fontId="201" fillId="0" borderId="0"/>
    <xf numFmtId="0" fontId="201" fillId="0" borderId="0"/>
    <xf numFmtId="0" fontId="201" fillId="0" borderId="0"/>
    <xf numFmtId="0" fontId="201" fillId="0" borderId="0"/>
    <xf numFmtId="0" fontId="201" fillId="0" borderId="0"/>
    <xf numFmtId="0" fontId="201" fillId="0" borderId="0"/>
    <xf numFmtId="0" fontId="201" fillId="0" borderId="0"/>
    <xf numFmtId="290" fontId="179" fillId="0" borderId="0">
      <protection locked="0"/>
    </xf>
    <xf numFmtId="0" fontId="53" fillId="0" borderId="0"/>
    <xf numFmtId="194" fontId="78" fillId="0" borderId="0">
      <protection locked="0"/>
    </xf>
    <xf numFmtId="0" fontId="202" fillId="0" borderId="0" applyFont="0" applyFill="0" applyBorder="0" applyAlignment="0" applyProtection="0">
      <alignment horizontal="centerContinuous"/>
    </xf>
    <xf numFmtId="0" fontId="58" fillId="0" borderId="0" applyFont="0" applyFill="0" applyBorder="0" applyAlignment="0" applyProtection="0">
      <alignment horizontal="centerContinuous"/>
    </xf>
    <xf numFmtId="0" fontId="58" fillId="0" borderId="0" applyFont="0" applyFill="0" applyBorder="0" applyAlignment="0" applyProtection="0">
      <alignment horizontal="centerContinuous"/>
    </xf>
    <xf numFmtId="0" fontId="51" fillId="0" borderId="0" applyFont="0" applyFill="0" applyBorder="0" applyAlignment="0" applyProtection="0">
      <alignment horizontal="centerContinuous"/>
    </xf>
    <xf numFmtId="191" fontId="77" fillId="0" borderId="0"/>
    <xf numFmtId="0" fontId="203" fillId="0" borderId="75">
      <alignment vertical="top" wrapText="1"/>
    </xf>
    <xf numFmtId="0" fontId="203" fillId="0" borderId="76">
      <alignment vertical="top" wrapText="1"/>
    </xf>
    <xf numFmtId="192" fontId="55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40" fontId="204" fillId="0" borderId="0" applyFont="0" applyFill="0" applyBorder="0" applyAlignment="0" applyProtection="0"/>
    <xf numFmtId="38" fontId="204" fillId="0" borderId="0" applyFont="0" applyFill="0" applyBorder="0" applyAlignment="0" applyProtection="0"/>
    <xf numFmtId="0" fontId="53" fillId="0" borderId="0"/>
    <xf numFmtId="9" fontId="51" fillId="0" borderId="0" applyFont="0" applyFill="0" applyBorder="0" applyAlignment="0" applyProtection="0"/>
    <xf numFmtId="4" fontId="67" fillId="54" borderId="0">
      <alignment horizontal="right"/>
    </xf>
    <xf numFmtId="0" fontId="205" fillId="54" borderId="0">
      <alignment horizontal="center" vertical="center"/>
    </xf>
    <xf numFmtId="0" fontId="206" fillId="54" borderId="77"/>
    <xf numFmtId="0" fontId="205" fillId="54" borderId="0" applyBorder="0">
      <alignment horizontal="centerContinuous"/>
    </xf>
    <xf numFmtId="0" fontId="207" fillId="54" borderId="0" applyBorder="0">
      <alignment horizontal="centerContinuous"/>
    </xf>
    <xf numFmtId="0" fontId="176" fillId="0" borderId="0">
      <alignment horizontal="left"/>
    </xf>
    <xf numFmtId="49" fontId="165" fillId="0" borderId="0"/>
    <xf numFmtId="49" fontId="164" fillId="0" borderId="0"/>
    <xf numFmtId="49" fontId="164" fillId="0" borderId="33"/>
    <xf numFmtId="49" fontId="176" fillId="0" borderId="0"/>
    <xf numFmtId="1" fontId="208" fillId="0" borderId="0" applyProtection="0">
      <alignment horizontal="right" vertical="center"/>
    </xf>
    <xf numFmtId="0" fontId="209" fillId="54" borderId="0"/>
    <xf numFmtId="0" fontId="210" fillId="54" borderId="51"/>
    <xf numFmtId="205" fontId="54" fillId="0" borderId="0"/>
    <xf numFmtId="14" fontId="135" fillId="0" borderId="0">
      <alignment horizontal="center" wrapText="1"/>
      <protection locked="0"/>
    </xf>
    <xf numFmtId="0" fontId="51" fillId="0" borderId="0">
      <protection locked="0"/>
    </xf>
    <xf numFmtId="291" fontId="174" fillId="0" borderId="0" applyFont="0" applyFill="0" applyBorder="0" applyAlignment="0" applyProtection="0"/>
    <xf numFmtId="292" fontId="113" fillId="0" borderId="0" applyFont="0" applyFill="0" applyBorder="0" applyAlignment="0" applyProtection="0"/>
    <xf numFmtId="293" fontId="53" fillId="0" borderId="0" applyFont="0" applyFill="0" applyBorder="0" applyAlignment="0" applyProtection="0"/>
    <xf numFmtId="250" fontId="53" fillId="0" borderId="0" applyFont="0" applyFill="0" applyBorder="0" applyAlignment="0" applyProtection="0"/>
    <xf numFmtId="294" fontId="53" fillId="0" borderId="0" applyFont="0" applyFill="0" applyBorder="0" applyAlignment="0" applyProtection="0"/>
    <xf numFmtId="274" fontId="75" fillId="0" borderId="0" applyFont="0" applyFill="0" applyBorder="0" applyAlignment="0" applyProtection="0"/>
    <xf numFmtId="10" fontId="53" fillId="0" borderId="0" applyFont="0" applyFill="0" applyBorder="0" applyAlignment="0" applyProtection="0"/>
    <xf numFmtId="295" fontId="174" fillId="0" borderId="0" applyFont="0" applyFill="0" applyBorder="0" applyAlignment="0" applyProtection="0"/>
    <xf numFmtId="296" fontId="113" fillId="0" borderId="0" applyFont="0" applyFill="0" applyBorder="0" applyAlignment="0" applyProtection="0"/>
    <xf numFmtId="297" fontId="174" fillId="0" borderId="0" applyFont="0" applyFill="0" applyBorder="0" applyAlignment="0" applyProtection="0"/>
    <xf numFmtId="298" fontId="113" fillId="0" borderId="0" applyFont="0" applyFill="0" applyBorder="0" applyAlignment="0" applyProtection="0"/>
    <xf numFmtId="299" fontId="174" fillId="0" borderId="0" applyFont="0" applyFill="0" applyBorder="0" applyAlignment="0" applyProtection="0"/>
    <xf numFmtId="300" fontId="113" fillId="0" borderId="0" applyFont="0" applyFill="0" applyBorder="0" applyAlignment="0" applyProtection="0"/>
    <xf numFmtId="247" fontId="51" fillId="0" borderId="0">
      <protection locked="0"/>
    </xf>
    <xf numFmtId="301" fontId="51" fillId="0" borderId="0" applyFont="0" applyFill="0" applyBorder="0" applyAlignment="0" applyProtection="0"/>
    <xf numFmtId="9" fontId="57" fillId="0" borderId="78" applyNumberFormat="0" applyBorder="0"/>
    <xf numFmtId="13" fontId="53" fillId="0" borderId="0" applyFont="0" applyFill="0" applyProtection="0"/>
    <xf numFmtId="251" fontId="53" fillId="0" borderId="0" applyFill="0" applyBorder="0" applyAlignment="0"/>
    <xf numFmtId="191" fontId="167" fillId="0" borderId="0" applyFill="0" applyBorder="0" applyAlignment="0"/>
    <xf numFmtId="251" fontId="53" fillId="0" borderId="0" applyFill="0" applyBorder="0" applyAlignment="0"/>
    <xf numFmtId="252" fontId="53" fillId="0" borderId="0" applyFill="0" applyBorder="0" applyAlignment="0"/>
    <xf numFmtId="191" fontId="167" fillId="0" borderId="0" applyFill="0" applyBorder="0" applyAlignment="0"/>
    <xf numFmtId="0" fontId="211" fillId="64" borderId="79"/>
    <xf numFmtId="181" fontId="55" fillId="0" borderId="0" applyFont="0" applyFill="0" applyBorder="0" applyAlignment="0" applyProtection="0"/>
    <xf numFmtId="0" fontId="57" fillId="0" borderId="0" applyNumberFormat="0" applyFont="0" applyFill="0" applyBorder="0" applyAlignment="0" applyProtection="0">
      <alignment horizontal="left"/>
    </xf>
    <xf numFmtId="15" fontId="57" fillId="0" borderId="0" applyFont="0" applyFill="0" applyBorder="0" applyAlignment="0" applyProtection="0"/>
    <xf numFmtId="4" fontId="57" fillId="0" borderId="0" applyFont="0" applyFill="0" applyBorder="0" applyAlignment="0" applyProtection="0"/>
    <xf numFmtId="0" fontId="56" fillId="0" borderId="51">
      <alignment horizontal="center"/>
    </xf>
    <xf numFmtId="3" fontId="57" fillId="0" borderId="0" applyFont="0" applyFill="0" applyBorder="0" applyAlignment="0" applyProtection="0"/>
    <xf numFmtId="0" fontId="57" fillId="68" borderId="0" applyNumberFormat="0" applyFont="0" applyBorder="0" applyAlignment="0" applyProtection="0"/>
    <xf numFmtId="199" fontId="53" fillId="0" borderId="0" applyFont="0" applyFill="0" applyBorder="0" applyAlignment="0" applyProtection="0"/>
    <xf numFmtId="302" fontId="55" fillId="0" borderId="0" applyNumberFormat="0" applyFill="0" applyBorder="0" applyAlignment="0" applyProtection="0">
      <alignment horizontal="left"/>
    </xf>
    <xf numFmtId="192" fontId="55" fillId="0" borderId="0" applyFont="0" applyFill="0" applyBorder="0" applyAlignment="0" applyProtection="0"/>
    <xf numFmtId="0" fontId="53" fillId="0" borderId="0"/>
    <xf numFmtId="303" fontId="81" fillId="0" borderId="0" applyFont="0" applyFill="0" applyBorder="0" applyAlignment="0" applyProtection="0"/>
    <xf numFmtId="304" fontId="81" fillId="0" borderId="0" applyFont="0" applyFill="0" applyBorder="0" applyAlignment="0" applyProtection="0"/>
    <xf numFmtId="272" fontId="212" fillId="0" borderId="0" applyFill="0" applyBorder="0" applyAlignment="0" applyProtection="0"/>
    <xf numFmtId="37" fontId="53" fillId="0" borderId="33">
      <alignment horizontal="right"/>
    </xf>
    <xf numFmtId="37" fontId="177" fillId="0" borderId="33">
      <alignment horizontal="right"/>
    </xf>
    <xf numFmtId="37" fontId="162" fillId="0" borderId="33">
      <alignment horizontal="right"/>
    </xf>
    <xf numFmtId="37" fontId="178" fillId="0" borderId="33">
      <alignment horizontal="right"/>
    </xf>
    <xf numFmtId="0" fontId="57" fillId="0" borderId="0" applyFill="0"/>
    <xf numFmtId="0" fontId="165" fillId="0" borderId="80"/>
    <xf numFmtId="0" fontId="213" fillId="0" borderId="0">
      <alignment horizontal="left" indent="1"/>
    </xf>
    <xf numFmtId="0" fontId="214" fillId="0" borderId="0" applyFill="0" applyAlignment="0" applyProtection="0"/>
    <xf numFmtId="0" fontId="196" fillId="0" borderId="0"/>
    <xf numFmtId="40" fontId="215" fillId="0" borderId="0" applyBorder="0">
      <alignment horizontal="right"/>
    </xf>
    <xf numFmtId="305" fontId="216" fillId="0" borderId="49">
      <protection locked="0"/>
    </xf>
    <xf numFmtId="305" fontId="216" fillId="0" borderId="49">
      <protection locked="0"/>
    </xf>
    <xf numFmtId="10" fontId="53" fillId="0" borderId="0">
      <alignment horizontal="right"/>
    </xf>
    <xf numFmtId="39" fontId="53" fillId="0" borderId="0">
      <alignment horizontal="right"/>
    </xf>
    <xf numFmtId="37" fontId="53" fillId="0" borderId="0">
      <alignment horizontal="right"/>
    </xf>
    <xf numFmtId="0" fontId="53" fillId="0" borderId="0">
      <alignment horizontal="left" indent="5"/>
    </xf>
    <xf numFmtId="0" fontId="53" fillId="0" borderId="0">
      <alignment horizontal="left" indent="6"/>
    </xf>
    <xf numFmtId="0" fontId="53" fillId="0" borderId="0">
      <alignment horizontal="left" indent="1"/>
    </xf>
    <xf numFmtId="0" fontId="53" fillId="0" borderId="0">
      <alignment horizontal="left" indent="2"/>
    </xf>
    <xf numFmtId="0" fontId="53" fillId="0" borderId="0">
      <alignment horizontal="left" indent="3"/>
    </xf>
    <xf numFmtId="0" fontId="53" fillId="0" borderId="0">
      <alignment horizontal="left" indent="4"/>
    </xf>
    <xf numFmtId="0" fontId="113" fillId="0" borderId="0">
      <alignment horizontal="left" indent="5"/>
    </xf>
    <xf numFmtId="0" fontId="113" fillId="0" borderId="0">
      <alignment horizontal="left" indent="6"/>
    </xf>
    <xf numFmtId="0" fontId="113" fillId="0" borderId="0">
      <alignment horizontal="left" indent="1"/>
    </xf>
    <xf numFmtId="0" fontId="113" fillId="0" borderId="0">
      <alignment horizontal="left" indent="2"/>
    </xf>
    <xf numFmtId="0" fontId="113" fillId="0" borderId="0">
      <alignment horizontal="left" indent="3"/>
    </xf>
    <xf numFmtId="0" fontId="113" fillId="0" borderId="0">
      <alignment horizontal="left" indent="4"/>
    </xf>
    <xf numFmtId="39" fontId="177" fillId="0" borderId="0">
      <alignment horizontal="right"/>
    </xf>
    <xf numFmtId="37" fontId="177" fillId="0" borderId="0">
      <alignment horizontal="right"/>
    </xf>
    <xf numFmtId="0" fontId="177" fillId="0" borderId="0">
      <alignment horizontal="left" indent="5"/>
    </xf>
    <xf numFmtId="0" fontId="177" fillId="0" borderId="0">
      <alignment horizontal="left" indent="6"/>
    </xf>
    <xf numFmtId="0" fontId="177" fillId="0" borderId="0">
      <alignment horizontal="left" indent="1"/>
    </xf>
    <xf numFmtId="0" fontId="177" fillId="0" borderId="0">
      <alignment horizontal="left" indent="2"/>
    </xf>
    <xf numFmtId="0" fontId="177" fillId="0" borderId="0">
      <alignment horizontal="left" indent="3"/>
    </xf>
    <xf numFmtId="0" fontId="177" fillId="0" borderId="0">
      <alignment horizontal="left" indent="4"/>
    </xf>
    <xf numFmtId="0" fontId="162" fillId="0" borderId="0">
      <alignment horizontal="left"/>
    </xf>
    <xf numFmtId="39" fontId="162" fillId="0" borderId="0">
      <alignment horizontal="right"/>
    </xf>
    <xf numFmtId="37" fontId="162" fillId="0" borderId="0">
      <alignment horizontal="right"/>
    </xf>
    <xf numFmtId="0" fontId="162" fillId="0" borderId="0">
      <alignment horizontal="left" indent="5"/>
    </xf>
    <xf numFmtId="0" fontId="162" fillId="0" borderId="0">
      <alignment horizontal="left" indent="6"/>
    </xf>
    <xf numFmtId="0" fontId="162" fillId="0" borderId="0">
      <alignment horizontal="left" indent="1"/>
    </xf>
    <xf numFmtId="0" fontId="162" fillId="0" borderId="0">
      <alignment horizontal="left" indent="2"/>
    </xf>
    <xf numFmtId="0" fontId="162" fillId="0" borderId="0">
      <alignment horizontal="left" indent="3"/>
    </xf>
    <xf numFmtId="0" fontId="162" fillId="0" borderId="0">
      <alignment horizontal="left" indent="4"/>
    </xf>
    <xf numFmtId="0" fontId="178" fillId="0" borderId="0">
      <alignment horizontal="left"/>
    </xf>
    <xf numFmtId="274" fontId="178" fillId="0" borderId="0">
      <alignment horizontal="right"/>
    </xf>
    <xf numFmtId="39" fontId="178" fillId="0" borderId="0">
      <alignment horizontal="right"/>
    </xf>
    <xf numFmtId="37" fontId="178" fillId="0" borderId="0">
      <alignment horizontal="right"/>
    </xf>
    <xf numFmtId="49" fontId="178" fillId="0" borderId="0">
      <alignment horizontal="left"/>
    </xf>
    <xf numFmtId="0" fontId="178" fillId="0" borderId="0">
      <alignment horizontal="left" indent="5"/>
    </xf>
    <xf numFmtId="0" fontId="178" fillId="0" borderId="0">
      <alignment horizontal="left" indent="6"/>
    </xf>
    <xf numFmtId="0" fontId="178" fillId="0" borderId="0">
      <alignment horizontal="left" indent="1"/>
    </xf>
    <xf numFmtId="0" fontId="178" fillId="0" borderId="0">
      <alignment horizontal="left" indent="2"/>
    </xf>
    <xf numFmtId="0" fontId="178" fillId="0" borderId="0">
      <alignment horizontal="left" indent="3"/>
    </xf>
    <xf numFmtId="0" fontId="178" fillId="0" borderId="0">
      <alignment horizontal="left" indent="4"/>
    </xf>
    <xf numFmtId="0" fontId="217" fillId="0" borderId="0" applyBorder="0" applyProtection="0">
      <alignment vertical="center"/>
    </xf>
    <xf numFmtId="0" fontId="165" fillId="0" borderId="0">
      <alignment horizontal="centerContinuous"/>
    </xf>
    <xf numFmtId="0" fontId="218" fillId="0" borderId="0">
      <alignment horizontal="centerContinuous"/>
    </xf>
    <xf numFmtId="0" fontId="170" fillId="0" borderId="0">
      <alignment horizontal="centerContinuous"/>
    </xf>
    <xf numFmtId="0" fontId="219" fillId="0" borderId="0">
      <alignment horizontal="centerContinuous"/>
    </xf>
    <xf numFmtId="0" fontId="113" fillId="0" borderId="33" applyBorder="0" applyProtection="0">
      <alignment horizontal="right" vertical="center"/>
    </xf>
    <xf numFmtId="0" fontId="220" fillId="69" borderId="0" applyBorder="0" applyProtection="0">
      <alignment horizontal="centerContinuous" vertical="center"/>
    </xf>
    <xf numFmtId="0" fontId="220" fillId="70" borderId="33" applyBorder="0" applyProtection="0">
      <alignment horizontal="centerContinuous" vertical="center"/>
    </xf>
    <xf numFmtId="0" fontId="53" fillId="0" borderId="0">
      <alignment horizontal="left"/>
    </xf>
    <xf numFmtId="0" fontId="177" fillId="0" borderId="0">
      <alignment horizontal="left"/>
    </xf>
    <xf numFmtId="0" fontId="162" fillId="0" borderId="0">
      <alignment horizontal="left"/>
    </xf>
    <xf numFmtId="0" fontId="178" fillId="0" borderId="0">
      <alignment horizontal="left"/>
    </xf>
    <xf numFmtId="0" fontId="221" fillId="0" borderId="0" applyFill="0" applyBorder="0" applyProtection="0">
      <alignment horizontal="left"/>
    </xf>
    <xf numFmtId="0" fontId="182" fillId="0" borderId="50" applyFill="0" applyBorder="0" applyProtection="0">
      <alignment horizontal="left" vertical="top"/>
    </xf>
    <xf numFmtId="0" fontId="222" fillId="71" borderId="0"/>
    <xf numFmtId="0" fontId="54" fillId="0" borderId="0" applyNumberFormat="0" applyBorder="0" applyAlignment="0">
      <alignment horizontal="centerContinuous" vertical="center"/>
    </xf>
    <xf numFmtId="49" fontId="113" fillId="0" borderId="0"/>
    <xf numFmtId="49" fontId="67" fillId="0" borderId="0" applyFill="0" applyBorder="0" applyAlignment="0"/>
    <xf numFmtId="306" fontId="53" fillId="0" borderId="0" applyFill="0" applyBorder="0" applyAlignment="0"/>
    <xf numFmtId="307" fontId="53" fillId="0" borderId="0" applyFill="0" applyBorder="0" applyAlignment="0"/>
    <xf numFmtId="0" fontId="80" fillId="0" borderId="0"/>
    <xf numFmtId="0" fontId="79" fillId="0" borderId="0"/>
    <xf numFmtId="0" fontId="53" fillId="0" borderId="0" applyFont="0" applyFill="0" applyBorder="0" applyAlignment="0" applyProtection="0"/>
    <xf numFmtId="0" fontId="223" fillId="0" borderId="0" applyFill="0" applyBorder="0" applyProtection="0">
      <alignment horizontal="left" vertical="top"/>
    </xf>
    <xf numFmtId="0" fontId="58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40" fontId="224" fillId="0" borderId="0"/>
    <xf numFmtId="0" fontId="176" fillId="0" borderId="0" applyNumberFormat="0"/>
    <xf numFmtId="0" fontId="225" fillId="0" borderId="0" applyFill="0" applyBorder="0" applyProtection="0">
      <alignment horizontal="centerContinuous" vertical="center"/>
    </xf>
    <xf numFmtId="0" fontId="81" fillId="54" borderId="0" applyFill="0" applyBorder="0" applyProtection="0">
      <alignment horizontal="center" vertical="center"/>
    </xf>
    <xf numFmtId="0" fontId="136" fillId="0" borderId="81" applyNumberFormat="0" applyFill="0" applyAlignment="0" applyProtection="0"/>
    <xf numFmtId="0" fontId="226" fillId="0" borderId="0">
      <alignment horizontal="fill"/>
    </xf>
    <xf numFmtId="37" fontId="162" fillId="72" borderId="0" applyNumberFormat="0" applyBorder="0" applyAlignment="0" applyProtection="0"/>
    <xf numFmtId="37" fontId="162" fillId="0" borderId="0"/>
    <xf numFmtId="3" fontId="227" fillId="0" borderId="73" applyProtection="0"/>
    <xf numFmtId="308" fontId="136" fillId="0" borderId="0" applyFont="0" applyFill="0" applyBorder="0" applyAlignment="0" applyProtection="0"/>
    <xf numFmtId="0" fontId="228" fillId="0" borderId="0"/>
    <xf numFmtId="200" fontId="51" fillId="0" borderId="0" applyFont="0" applyFill="0" applyBorder="0" applyAlignment="0" applyProtection="0"/>
    <xf numFmtId="199" fontId="51" fillId="0" borderId="0" applyFont="0" applyFill="0" applyBorder="0" applyAlignment="0" applyProtection="0"/>
    <xf numFmtId="194" fontId="78" fillId="0" borderId="0">
      <protection locked="0"/>
    </xf>
    <xf numFmtId="309" fontId="53" fillId="0" borderId="0" applyFont="0" applyFill="0" applyBorder="0" applyAlignment="0" applyProtection="0"/>
    <xf numFmtId="310" fontId="53" fillId="0" borderId="0" applyFont="0" applyFill="0" applyBorder="0" applyAlignment="0" applyProtection="0"/>
    <xf numFmtId="0" fontId="229" fillId="0" borderId="0" applyNumberFormat="0" applyFont="0" applyFill="0" applyBorder="0" applyProtection="0">
      <alignment horizontal="center" vertical="center" wrapText="1"/>
    </xf>
    <xf numFmtId="181" fontId="55" fillId="0" borderId="0" applyFont="0" applyFill="0" applyBorder="0" applyAlignment="0" applyProtection="0"/>
    <xf numFmtId="311" fontId="113" fillId="0" borderId="0" applyFont="0" applyFill="0" applyBorder="0" applyAlignment="0" applyProtection="0"/>
    <xf numFmtId="312" fontId="113" fillId="0" borderId="0" applyFont="0" applyFill="0" applyBorder="0" applyAlignment="0" applyProtection="0"/>
    <xf numFmtId="313" fontId="113" fillId="0" borderId="0" applyFont="0" applyFill="0" applyBorder="0" applyAlignment="0" applyProtection="0"/>
    <xf numFmtId="314" fontId="113" fillId="0" borderId="0" applyFont="0" applyFill="0" applyBorder="0" applyAlignment="0" applyProtection="0"/>
    <xf numFmtId="315" fontId="113" fillId="0" borderId="0" applyFont="0" applyFill="0" applyBorder="0" applyAlignment="0" applyProtection="0"/>
    <xf numFmtId="316" fontId="113" fillId="0" borderId="0" applyFont="0" applyFill="0" applyBorder="0" applyAlignment="0" applyProtection="0"/>
    <xf numFmtId="317" fontId="113" fillId="0" borderId="0" applyFont="0" applyFill="0" applyBorder="0" applyAlignment="0" applyProtection="0"/>
    <xf numFmtId="318" fontId="113" fillId="0" borderId="0" applyFont="0" applyFill="0" applyBorder="0" applyAlignment="0" applyProtection="0"/>
    <xf numFmtId="182" fontId="53" fillId="0" borderId="0" applyFont="0" applyFill="0" applyBorder="0" applyAlignment="0" applyProtection="0"/>
    <xf numFmtId="240" fontId="139" fillId="0" borderId="0" applyFont="0" applyFill="0" applyBorder="0" applyAlignment="0" applyProtection="0"/>
    <xf numFmtId="319" fontId="230" fillId="0" borderId="0" applyFont="0" applyFill="0" applyBorder="0" applyAlignment="0" applyProtection="0"/>
    <xf numFmtId="320" fontId="230" fillId="0" borderId="0" applyFont="0" applyFill="0" applyBorder="0" applyAlignment="0" applyProtection="0"/>
    <xf numFmtId="37" fontId="55" fillId="0" borderId="0"/>
    <xf numFmtId="0" fontId="230" fillId="0" borderId="0" applyFont="0" applyFill="0" applyBorder="0" applyAlignment="0" applyProtection="0"/>
    <xf numFmtId="0" fontId="230" fillId="0" borderId="0" applyFont="0" applyFill="0" applyBorder="0" applyAlignment="0" applyProtection="0"/>
    <xf numFmtId="40" fontId="231" fillId="0" borderId="0" applyFont="0" applyFill="0" applyBorder="0" applyAlignment="0" applyProtection="0"/>
    <xf numFmtId="9" fontId="232" fillId="0" borderId="0" applyFont="0" applyFill="0" applyBorder="0" applyAlignment="0" applyProtection="0"/>
    <xf numFmtId="3" fontId="233" fillId="0" borderId="77" applyFont="0" applyFill="0" applyProtection="0">
      <alignment vertical="center"/>
    </xf>
    <xf numFmtId="181" fontId="232" fillId="0" borderId="0" applyFont="0" applyFill="0" applyBorder="0" applyAlignment="0" applyProtection="0"/>
    <xf numFmtId="223" fontId="232" fillId="0" borderId="0" applyFont="0" applyFill="0" applyBorder="0" applyAlignment="0" applyProtection="0"/>
    <xf numFmtId="232" fontId="232" fillId="0" borderId="0" applyFont="0" applyFill="0" applyBorder="0" applyAlignment="0" applyProtection="0"/>
    <xf numFmtId="0" fontId="232" fillId="0" borderId="0"/>
    <xf numFmtId="0" fontId="178" fillId="0" borderId="0"/>
    <xf numFmtId="41" fontId="7" fillId="0" borderId="0" applyFont="0" applyFill="0" applyBorder="0" applyAlignment="0" applyProtection="0">
      <alignment vertical="center"/>
    </xf>
    <xf numFmtId="0" fontId="42" fillId="26" borderId="39" applyNumberFormat="0" applyAlignment="0" applyProtection="0">
      <alignment vertical="center"/>
    </xf>
    <xf numFmtId="0" fontId="7" fillId="28" borderId="40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42" fillId="26" borderId="39" applyNumberFormat="0" applyAlignment="0" applyProtection="0">
      <alignment vertical="center"/>
    </xf>
    <xf numFmtId="0" fontId="6" fillId="28" borderId="40" applyNumberFormat="0" applyFon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2" fillId="26" borderId="39" applyNumberFormat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42" fillId="26" borderId="39" applyNumberFormat="0" applyAlignment="0" applyProtection="0">
      <alignment vertical="center"/>
    </xf>
    <xf numFmtId="0" fontId="5" fillId="28" borderId="40" applyNumberFormat="0" applyFon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2" fillId="26" borderId="39" applyNumberFormat="0" applyAlignment="0" applyProtection="0">
      <alignment vertical="center"/>
    </xf>
    <xf numFmtId="0" fontId="3" fillId="28" borderId="40" applyNumberFormat="0" applyFont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42" fillId="26" borderId="39" applyNumberFormat="0" applyAlignment="0" applyProtection="0">
      <alignment vertical="center"/>
    </xf>
    <xf numFmtId="0" fontId="2" fillId="28" borderId="40" applyNumberFormat="0" applyFont="0" applyAlignment="0" applyProtection="0">
      <alignment vertical="center"/>
    </xf>
    <xf numFmtId="0" fontId="42" fillId="26" borderId="39" applyNumberFormat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171">
    <xf numFmtId="0" fontId="0" fillId="0" borderId="0" xfId="0">
      <alignment vertical="center"/>
    </xf>
    <xf numFmtId="0" fontId="31" fillId="0" borderId="0" xfId="0" applyFont="1">
      <alignment vertical="center"/>
    </xf>
    <xf numFmtId="14" fontId="31" fillId="0" borderId="0" xfId="0" applyNumberFormat="1" applyFont="1">
      <alignment vertical="center"/>
    </xf>
    <xf numFmtId="21" fontId="31" fillId="0" borderId="0" xfId="0" applyNumberFormat="1" applyFont="1">
      <alignment vertical="center"/>
    </xf>
    <xf numFmtId="41" fontId="31" fillId="0" borderId="0" xfId="63" applyFont="1">
      <alignment vertical="center"/>
    </xf>
    <xf numFmtId="0" fontId="31" fillId="0" borderId="0" xfId="0" applyFont="1" applyAlignment="1">
      <alignment horizontal="center" vertical="center"/>
    </xf>
    <xf numFmtId="41" fontId="31" fillId="0" borderId="1" xfId="63" applyFont="1" applyBorder="1">
      <alignment vertical="center"/>
    </xf>
    <xf numFmtId="41" fontId="31" fillId="0" borderId="2" xfId="63" applyFont="1" applyBorder="1">
      <alignment vertical="center"/>
    </xf>
    <xf numFmtId="41" fontId="31" fillId="0" borderId="3" xfId="63" applyFont="1" applyBorder="1">
      <alignment vertical="center"/>
    </xf>
    <xf numFmtId="41" fontId="31" fillId="0" borderId="4" xfId="63" applyFont="1" applyBorder="1">
      <alignment vertical="center"/>
    </xf>
    <xf numFmtId="0" fontId="31" fillId="0" borderId="5" xfId="0" applyFont="1" applyBorder="1">
      <alignment vertical="center"/>
    </xf>
    <xf numFmtId="0" fontId="31" fillId="0" borderId="6" xfId="0" applyFont="1" applyBorder="1">
      <alignment vertical="center"/>
    </xf>
    <xf numFmtId="0" fontId="31" fillId="0" borderId="7" xfId="0" applyFont="1" applyBorder="1">
      <alignment vertical="center"/>
    </xf>
    <xf numFmtId="0" fontId="31" fillId="0" borderId="8" xfId="0" applyFont="1" applyBorder="1">
      <alignment vertical="center"/>
    </xf>
    <xf numFmtId="0" fontId="31" fillId="0" borderId="9" xfId="0" applyFont="1" applyBorder="1">
      <alignment vertical="center"/>
    </xf>
    <xf numFmtId="0" fontId="31" fillId="0" borderId="10" xfId="0" applyFont="1" applyBorder="1">
      <alignment vertical="center"/>
    </xf>
    <xf numFmtId="41" fontId="31" fillId="0" borderId="11" xfId="63" applyFont="1" applyBorder="1">
      <alignment vertical="center"/>
    </xf>
    <xf numFmtId="41" fontId="31" fillId="0" borderId="12" xfId="63" applyFont="1" applyBorder="1">
      <alignment vertical="center"/>
    </xf>
    <xf numFmtId="41" fontId="31" fillId="0" borderId="13" xfId="63" applyFont="1" applyBorder="1">
      <alignment vertical="center"/>
    </xf>
    <xf numFmtId="41" fontId="31" fillId="0" borderId="14" xfId="63" applyFont="1" applyBorder="1">
      <alignment vertical="center"/>
    </xf>
    <xf numFmtId="0" fontId="32" fillId="0" borderId="0" xfId="0" applyFont="1">
      <alignment vertical="center"/>
    </xf>
    <xf numFmtId="0" fontId="32" fillId="0" borderId="5" xfId="0" applyFont="1" applyBorder="1">
      <alignment vertical="center"/>
    </xf>
    <xf numFmtId="0" fontId="32" fillId="0" borderId="6" xfId="0" applyFont="1" applyBorder="1">
      <alignment vertical="center"/>
    </xf>
    <xf numFmtId="0" fontId="32" fillId="0" borderId="7" xfId="0" applyFont="1" applyBorder="1">
      <alignment vertical="center"/>
    </xf>
    <xf numFmtId="41" fontId="32" fillId="0" borderId="15" xfId="63" applyFont="1" applyBorder="1">
      <alignment vertical="center"/>
    </xf>
    <xf numFmtId="41" fontId="32" fillId="0" borderId="16" xfId="63" applyFont="1" applyBorder="1">
      <alignment vertical="center"/>
    </xf>
    <xf numFmtId="41" fontId="32" fillId="0" borderId="17" xfId="63" applyFont="1" applyBorder="1">
      <alignment vertical="center"/>
    </xf>
    <xf numFmtId="41" fontId="32" fillId="0" borderId="18" xfId="63" applyFont="1" applyBorder="1">
      <alignment vertical="center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horizontal="right" vertical="center"/>
    </xf>
    <xf numFmtId="0" fontId="31" fillId="33" borderId="5" xfId="0" applyFont="1" applyFill="1" applyBorder="1">
      <alignment vertical="center"/>
    </xf>
    <xf numFmtId="0" fontId="31" fillId="33" borderId="6" xfId="0" applyFont="1" applyFill="1" applyBorder="1">
      <alignment vertical="center"/>
    </xf>
    <xf numFmtId="0" fontId="31" fillId="33" borderId="7" xfId="0" applyFont="1" applyFill="1" applyBorder="1">
      <alignment vertical="center"/>
    </xf>
    <xf numFmtId="41" fontId="32" fillId="0" borderId="0" xfId="0" applyNumberFormat="1" applyFont="1">
      <alignment vertical="center"/>
    </xf>
    <xf numFmtId="0" fontId="31" fillId="0" borderId="0" xfId="0" applyFont="1">
      <alignment vertical="center"/>
    </xf>
    <xf numFmtId="41" fontId="31" fillId="0" borderId="0" xfId="0" applyNumberFormat="1" applyFont="1">
      <alignment vertical="center"/>
    </xf>
    <xf numFmtId="0" fontId="32" fillId="34" borderId="5" xfId="0" applyFont="1" applyFill="1" applyBorder="1">
      <alignment vertical="center"/>
    </xf>
    <xf numFmtId="0" fontId="32" fillId="34" borderId="6" xfId="0" applyFont="1" applyFill="1" applyBorder="1">
      <alignment vertical="center"/>
    </xf>
    <xf numFmtId="0" fontId="32" fillId="34" borderId="7" xfId="0" applyFont="1" applyFill="1" applyBorder="1">
      <alignment vertical="center"/>
    </xf>
    <xf numFmtId="0" fontId="32" fillId="34" borderId="8" xfId="0" applyFont="1" applyFill="1" applyBorder="1">
      <alignment vertical="center"/>
    </xf>
    <xf numFmtId="0" fontId="32" fillId="34" borderId="9" xfId="0" applyFont="1" applyFill="1" applyBorder="1">
      <alignment vertical="center"/>
    </xf>
    <xf numFmtId="0" fontId="32" fillId="34" borderId="10" xfId="0" applyFont="1" applyFill="1" applyBorder="1">
      <alignment vertical="center"/>
    </xf>
    <xf numFmtId="0" fontId="31" fillId="0" borderId="0" xfId="0" applyFont="1" applyAlignment="1">
      <alignment horizontal="center" vertical="center"/>
    </xf>
    <xf numFmtId="41" fontId="31" fillId="0" borderId="0" xfId="63" applyFont="1" applyFill="1">
      <alignment vertical="center"/>
    </xf>
    <xf numFmtId="0" fontId="31" fillId="0" borderId="0" xfId="0" applyFont="1" applyFill="1">
      <alignment vertical="center"/>
    </xf>
    <xf numFmtId="0" fontId="31" fillId="0" borderId="5" xfId="0" applyFont="1" applyFill="1" applyBorder="1">
      <alignment vertical="center"/>
    </xf>
    <xf numFmtId="0" fontId="31" fillId="0" borderId="6" xfId="0" applyFont="1" applyFill="1" applyBorder="1">
      <alignment vertical="center"/>
    </xf>
    <xf numFmtId="0" fontId="31" fillId="0" borderId="7" xfId="0" applyFont="1" applyFill="1" applyBorder="1">
      <alignment vertical="center"/>
    </xf>
    <xf numFmtId="0" fontId="32" fillId="0" borderId="5" xfId="0" applyFont="1" applyFill="1" applyBorder="1">
      <alignment vertical="center"/>
    </xf>
    <xf numFmtId="0" fontId="32" fillId="0" borderId="6" xfId="0" applyFont="1" applyFill="1" applyBorder="1">
      <alignment vertical="center"/>
    </xf>
    <xf numFmtId="0" fontId="32" fillId="0" borderId="7" xfId="0" applyFont="1" applyFill="1" applyBorder="1">
      <alignment vertical="center"/>
    </xf>
    <xf numFmtId="0" fontId="32" fillId="0" borderId="0" xfId="0" applyFont="1" applyFill="1">
      <alignment vertical="center"/>
    </xf>
    <xf numFmtId="41" fontId="32" fillId="0" borderId="0" xfId="0" applyNumberFormat="1" applyFont="1" applyFill="1">
      <alignment vertical="center"/>
    </xf>
    <xf numFmtId="0" fontId="32" fillId="0" borderId="19" xfId="0" applyFont="1" applyFill="1" applyBorder="1">
      <alignment vertical="center"/>
    </xf>
    <xf numFmtId="0" fontId="32" fillId="0" borderId="20" xfId="0" applyFont="1" applyFill="1" applyBorder="1">
      <alignment vertical="center"/>
    </xf>
    <xf numFmtId="0" fontId="32" fillId="0" borderId="21" xfId="0" applyFont="1" applyFill="1" applyBorder="1">
      <alignment vertical="center"/>
    </xf>
    <xf numFmtId="176" fontId="32" fillId="0" borderId="15" xfId="63" applyNumberFormat="1" applyFont="1" applyFill="1" applyBorder="1">
      <alignment vertical="center"/>
    </xf>
    <xf numFmtId="176" fontId="32" fillId="0" borderId="16" xfId="63" applyNumberFormat="1" applyFont="1" applyFill="1" applyBorder="1">
      <alignment vertical="center"/>
    </xf>
    <xf numFmtId="176" fontId="32" fillId="0" borderId="22" xfId="63" applyNumberFormat="1" applyFont="1" applyFill="1" applyBorder="1">
      <alignment vertical="center"/>
    </xf>
    <xf numFmtId="176" fontId="32" fillId="0" borderId="23" xfId="63" applyNumberFormat="1" applyFont="1" applyFill="1" applyBorder="1">
      <alignment vertical="center"/>
    </xf>
    <xf numFmtId="176" fontId="31" fillId="0" borderId="3" xfId="63" applyNumberFormat="1" applyFont="1" applyFill="1" applyBorder="1">
      <alignment vertical="center"/>
    </xf>
    <xf numFmtId="176" fontId="31" fillId="0" borderId="11" xfId="63" applyNumberFormat="1" applyFont="1" applyFill="1" applyBorder="1">
      <alignment vertical="center"/>
    </xf>
    <xf numFmtId="176" fontId="31" fillId="0" borderId="13" xfId="63" applyNumberFormat="1" applyFont="1" applyFill="1" applyBorder="1">
      <alignment vertical="center"/>
    </xf>
    <xf numFmtId="176" fontId="31" fillId="0" borderId="1" xfId="63" applyNumberFormat="1" applyFont="1" applyFill="1" applyBorder="1">
      <alignment vertical="center"/>
    </xf>
    <xf numFmtId="176" fontId="31" fillId="0" borderId="3" xfId="63" applyNumberFormat="1" applyFont="1" applyBorder="1">
      <alignment vertical="center"/>
    </xf>
    <xf numFmtId="176" fontId="31" fillId="0" borderId="11" xfId="63" applyNumberFormat="1" applyFont="1" applyBorder="1">
      <alignment vertical="center"/>
    </xf>
    <xf numFmtId="176" fontId="31" fillId="0" borderId="13" xfId="63" applyNumberFormat="1" applyFont="1" applyBorder="1">
      <alignment vertical="center"/>
    </xf>
    <xf numFmtId="176" fontId="31" fillId="0" borderId="1" xfId="63" applyNumberFormat="1" applyFont="1" applyBorder="1">
      <alignment vertical="center"/>
    </xf>
    <xf numFmtId="176" fontId="31" fillId="33" borderId="3" xfId="63" applyNumberFormat="1" applyFont="1" applyFill="1" applyBorder="1">
      <alignment vertical="center"/>
    </xf>
    <xf numFmtId="176" fontId="31" fillId="33" borderId="11" xfId="63" applyNumberFormat="1" applyFont="1" applyFill="1" applyBorder="1">
      <alignment vertical="center"/>
    </xf>
    <xf numFmtId="176" fontId="31" fillId="33" borderId="13" xfId="63" applyNumberFormat="1" applyFont="1" applyFill="1" applyBorder="1">
      <alignment vertical="center"/>
    </xf>
    <xf numFmtId="176" fontId="31" fillId="33" borderId="1" xfId="63" applyNumberFormat="1" applyFont="1" applyFill="1" applyBorder="1">
      <alignment vertical="center"/>
    </xf>
    <xf numFmtId="176" fontId="32" fillId="0" borderId="15" xfId="63" applyNumberFormat="1" applyFont="1" applyBorder="1">
      <alignment vertical="center"/>
    </xf>
    <xf numFmtId="176" fontId="32" fillId="0" borderId="16" xfId="63" applyNumberFormat="1" applyFont="1" applyBorder="1">
      <alignment vertical="center"/>
    </xf>
    <xf numFmtId="176" fontId="32" fillId="0" borderId="13" xfId="63" applyNumberFormat="1" applyFont="1" applyBorder="1">
      <alignment vertical="center"/>
    </xf>
    <xf numFmtId="176" fontId="32" fillId="0" borderId="1" xfId="63" applyNumberFormat="1" applyFont="1" applyBorder="1">
      <alignment vertical="center"/>
    </xf>
    <xf numFmtId="176" fontId="32" fillId="0" borderId="13" xfId="63" applyNumberFormat="1" applyFont="1" applyFill="1" applyBorder="1">
      <alignment vertical="center"/>
    </xf>
    <xf numFmtId="176" fontId="32" fillId="0" borderId="1" xfId="63" applyNumberFormat="1" applyFont="1" applyFill="1" applyBorder="1">
      <alignment vertical="center"/>
    </xf>
    <xf numFmtId="176" fontId="32" fillId="33" borderId="16" xfId="63" applyNumberFormat="1" applyFont="1" applyFill="1" applyBorder="1">
      <alignment vertical="center"/>
    </xf>
    <xf numFmtId="176" fontId="32" fillId="33" borderId="1" xfId="63" applyNumberFormat="1" applyFont="1" applyFill="1" applyBorder="1">
      <alignment vertical="center"/>
    </xf>
    <xf numFmtId="176" fontId="32" fillId="34" borderId="15" xfId="63" applyNumberFormat="1" applyFont="1" applyFill="1" applyBorder="1">
      <alignment vertical="center"/>
    </xf>
    <xf numFmtId="176" fontId="32" fillId="34" borderId="24" xfId="63" applyNumberFormat="1" applyFont="1" applyFill="1" applyBorder="1">
      <alignment vertical="center"/>
    </xf>
    <xf numFmtId="176" fontId="32" fillId="34" borderId="13" xfId="63" applyNumberFormat="1" applyFont="1" applyFill="1" applyBorder="1">
      <alignment vertical="center"/>
    </xf>
    <xf numFmtId="176" fontId="32" fillId="34" borderId="1" xfId="63" applyNumberFormat="1" applyFont="1" applyFill="1" applyBorder="1">
      <alignment vertical="center"/>
    </xf>
    <xf numFmtId="176" fontId="32" fillId="34" borderId="16" xfId="63" applyNumberFormat="1" applyFont="1" applyFill="1" applyBorder="1">
      <alignment vertical="center"/>
    </xf>
    <xf numFmtId="176" fontId="32" fillId="34" borderId="4" xfId="63" applyNumberFormat="1" applyFont="1" applyFill="1" applyBorder="1">
      <alignment vertical="center"/>
    </xf>
    <xf numFmtId="176" fontId="32" fillId="34" borderId="12" xfId="63" applyNumberFormat="1" applyFont="1" applyFill="1" applyBorder="1">
      <alignment vertical="center"/>
    </xf>
    <xf numFmtId="176" fontId="32" fillId="34" borderId="14" xfId="63" applyNumberFormat="1" applyFont="1" applyFill="1" applyBorder="1">
      <alignment vertical="center"/>
    </xf>
    <xf numFmtId="176" fontId="32" fillId="34" borderId="2" xfId="63" applyNumberFormat="1" applyFont="1" applyFill="1" applyBorder="1">
      <alignment vertical="center"/>
    </xf>
    <xf numFmtId="0" fontId="31" fillId="0" borderId="26" xfId="0" applyFont="1" applyFill="1" applyBorder="1">
      <alignment vertical="center"/>
    </xf>
    <xf numFmtId="41" fontId="31" fillId="0" borderId="1" xfId="63" applyFont="1" applyFill="1" applyBorder="1">
      <alignment vertical="center"/>
    </xf>
    <xf numFmtId="0" fontId="31" fillId="0" borderId="13" xfId="0" applyFont="1" applyFill="1" applyBorder="1">
      <alignment vertical="center"/>
    </xf>
    <xf numFmtId="41" fontId="31" fillId="0" borderId="13" xfId="63" applyFont="1" applyFill="1" applyBorder="1">
      <alignment vertical="center"/>
    </xf>
    <xf numFmtId="0" fontId="52" fillId="0" borderId="19" xfId="264" applyNumberFormat="1" applyFont="1" applyFill="1" applyBorder="1" applyAlignment="1">
      <alignment horizontal="left"/>
    </xf>
    <xf numFmtId="0" fontId="52" fillId="0" borderId="20" xfId="264" applyNumberFormat="1" applyFont="1" applyFill="1" applyBorder="1" applyAlignment="1">
      <alignment horizontal="left"/>
    </xf>
    <xf numFmtId="0" fontId="52" fillId="0" borderId="5" xfId="264" applyNumberFormat="1" applyFont="1" applyFill="1" applyBorder="1" applyAlignment="1">
      <alignment horizontal="left"/>
    </xf>
    <xf numFmtId="0" fontId="52" fillId="0" borderId="6" xfId="264" applyNumberFormat="1" applyFont="1" applyFill="1" applyBorder="1" applyAlignment="1">
      <alignment horizontal="left"/>
    </xf>
    <xf numFmtId="0" fontId="52" fillId="0" borderId="5" xfId="265" applyFont="1" applyFill="1" applyBorder="1"/>
    <xf numFmtId="0" fontId="52" fillId="0" borderId="6" xfId="265" applyFont="1" applyFill="1" applyBorder="1"/>
    <xf numFmtId="176" fontId="31" fillId="0" borderId="22" xfId="63" applyNumberFormat="1" applyFont="1" applyFill="1" applyBorder="1">
      <alignment vertical="center"/>
    </xf>
    <xf numFmtId="176" fontId="31" fillId="0" borderId="23" xfId="63" applyNumberFormat="1" applyFont="1" applyFill="1" applyBorder="1">
      <alignment vertical="center"/>
    </xf>
    <xf numFmtId="0" fontId="52" fillId="0" borderId="8" xfId="265" applyFont="1" applyFill="1" applyBorder="1"/>
    <xf numFmtId="0" fontId="52" fillId="0" borderId="9" xfId="265" applyFont="1" applyFill="1" applyBorder="1"/>
    <xf numFmtId="0" fontId="31" fillId="0" borderId="9" xfId="0" applyFont="1" applyFill="1" applyBorder="1">
      <alignment vertical="center"/>
    </xf>
    <xf numFmtId="0" fontId="31" fillId="0" borderId="10" xfId="0" applyFont="1" applyFill="1" applyBorder="1">
      <alignment vertical="center"/>
    </xf>
    <xf numFmtId="176" fontId="31" fillId="0" borderId="14" xfId="63" applyNumberFormat="1" applyFont="1" applyFill="1" applyBorder="1">
      <alignment vertical="center"/>
    </xf>
    <xf numFmtId="176" fontId="31" fillId="0" borderId="2" xfId="63" applyNumberFormat="1" applyFont="1" applyFill="1" applyBorder="1">
      <alignment vertical="center"/>
    </xf>
    <xf numFmtId="0" fontId="31" fillId="0" borderId="11" xfId="0" applyFont="1" applyFill="1" applyBorder="1">
      <alignment vertical="center"/>
    </xf>
    <xf numFmtId="0" fontId="31" fillId="0" borderId="14" xfId="0" applyFont="1" applyFill="1" applyBorder="1">
      <alignment vertical="center"/>
    </xf>
    <xf numFmtId="0" fontId="31" fillId="0" borderId="27" xfId="0" applyFont="1" applyFill="1" applyBorder="1">
      <alignment vertical="center"/>
    </xf>
    <xf numFmtId="0" fontId="31" fillId="0" borderId="12" xfId="0" applyFont="1" applyFill="1" applyBorder="1">
      <alignment vertical="center"/>
    </xf>
    <xf numFmtId="41" fontId="31" fillId="0" borderId="14" xfId="63" applyFont="1" applyFill="1" applyBorder="1">
      <alignment vertical="center"/>
    </xf>
    <xf numFmtId="41" fontId="31" fillId="0" borderId="2" xfId="63" applyFont="1" applyFill="1" applyBorder="1">
      <alignment vertical="center"/>
    </xf>
    <xf numFmtId="0" fontId="31" fillId="0" borderId="0" xfId="0" quotePrefix="1" applyFont="1" applyFill="1">
      <alignment vertical="center"/>
    </xf>
    <xf numFmtId="0" fontId="31" fillId="0" borderId="0" xfId="0" applyFont="1" applyFill="1" applyAlignment="1">
      <alignment horizontal="left" vertical="center"/>
    </xf>
    <xf numFmtId="3" fontId="31" fillId="0" borderId="0" xfId="0" quotePrefix="1" applyNumberFormat="1" applyFont="1" applyFill="1">
      <alignment vertical="center"/>
    </xf>
    <xf numFmtId="3" fontId="234" fillId="0" borderId="0" xfId="0" applyNumberFormat="1" applyFont="1" applyFill="1">
      <alignment vertical="center"/>
    </xf>
    <xf numFmtId="3" fontId="31" fillId="0" borderId="0" xfId="0" applyNumberFormat="1" applyFont="1" applyFill="1">
      <alignment vertical="center"/>
    </xf>
    <xf numFmtId="0" fontId="31" fillId="0" borderId="0" xfId="0" applyFont="1" applyFill="1" applyBorder="1">
      <alignment vertical="center"/>
    </xf>
    <xf numFmtId="41" fontId="31" fillId="0" borderId="0" xfId="63" applyFont="1" applyFill="1" applyBorder="1">
      <alignment vertical="center"/>
    </xf>
    <xf numFmtId="176" fontId="31" fillId="0" borderId="0" xfId="63" applyNumberFormat="1" applyFont="1" applyFill="1">
      <alignment vertical="center"/>
    </xf>
    <xf numFmtId="176" fontId="31" fillId="0" borderId="0" xfId="63" applyNumberFormat="1" applyFont="1" applyFill="1" applyAlignment="1">
      <alignment horizontal="right" vertical="center"/>
    </xf>
    <xf numFmtId="176" fontId="50" fillId="0" borderId="1" xfId="63" applyNumberFormat="1" applyFont="1" applyFill="1" applyBorder="1">
      <alignment vertical="center"/>
    </xf>
    <xf numFmtId="0" fontId="31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41" fontId="31" fillId="0" borderId="0" xfId="63" applyFont="1" applyFill="1" applyAlignment="1">
      <alignment vertical="center"/>
    </xf>
    <xf numFmtId="0" fontId="31" fillId="0" borderId="0" xfId="0" applyFont="1" applyFill="1" applyAlignment="1">
      <alignment horizontal="right" vertical="center"/>
    </xf>
    <xf numFmtId="0" fontId="31" fillId="0" borderId="22" xfId="0" applyFont="1" applyFill="1" applyBorder="1">
      <alignment vertical="center"/>
    </xf>
    <xf numFmtId="0" fontId="31" fillId="0" borderId="25" xfId="0" applyFont="1" applyFill="1" applyBorder="1">
      <alignment vertical="center"/>
    </xf>
    <xf numFmtId="0" fontId="31" fillId="0" borderId="34" xfId="0" applyFont="1" applyFill="1" applyBorder="1">
      <alignment vertical="center"/>
    </xf>
    <xf numFmtId="41" fontId="31" fillId="0" borderId="22" xfId="63" applyFont="1" applyFill="1" applyBorder="1">
      <alignment vertical="center"/>
    </xf>
    <xf numFmtId="41" fontId="31" fillId="0" borderId="23" xfId="63" applyFont="1" applyFill="1" applyBorder="1">
      <alignment vertical="center"/>
    </xf>
    <xf numFmtId="41" fontId="31" fillId="0" borderId="13" xfId="63" applyFont="1" applyFill="1" applyBorder="1" applyAlignment="1">
      <alignment horizontal="right" vertical="center"/>
    </xf>
    <xf numFmtId="0" fontId="31" fillId="0" borderId="1" xfId="0" applyFont="1" applyFill="1" applyBorder="1">
      <alignment vertical="center"/>
    </xf>
    <xf numFmtId="41" fontId="31" fillId="73" borderId="19" xfId="63" applyFont="1" applyFill="1" applyBorder="1" applyAlignment="1">
      <alignment horizontal="center" vertical="center"/>
    </xf>
    <xf numFmtId="41" fontId="31" fillId="73" borderId="21" xfId="63" applyFont="1" applyFill="1" applyBorder="1" applyAlignment="1">
      <alignment horizontal="center" vertical="center"/>
    </xf>
    <xf numFmtId="41" fontId="31" fillId="73" borderId="8" xfId="63" applyFont="1" applyFill="1" applyBorder="1" applyAlignment="1">
      <alignment horizontal="center" vertical="center"/>
    </xf>
    <xf numFmtId="41" fontId="31" fillId="73" borderId="10" xfId="63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41" fontId="31" fillId="0" borderId="0" xfId="63" applyFont="1" applyFill="1" applyAlignment="1">
      <alignment horizontal="center" vertical="center"/>
    </xf>
    <xf numFmtId="0" fontId="31" fillId="73" borderId="29" xfId="0" applyFont="1" applyFill="1" applyBorder="1" applyAlignment="1">
      <alignment horizontal="center" vertical="center"/>
    </xf>
    <xf numFmtId="0" fontId="31" fillId="73" borderId="30" xfId="0" applyFont="1" applyFill="1" applyBorder="1" applyAlignment="1">
      <alignment horizontal="center" vertical="center"/>
    </xf>
    <xf numFmtId="0" fontId="31" fillId="73" borderId="32" xfId="0" applyFont="1" applyFill="1" applyBorder="1" applyAlignment="1">
      <alignment horizontal="center" vertical="center"/>
    </xf>
    <xf numFmtId="0" fontId="31" fillId="73" borderId="33" xfId="0" applyFont="1" applyFill="1" applyBorder="1" applyAlignment="1">
      <alignment horizontal="center" vertical="center"/>
    </xf>
    <xf numFmtId="41" fontId="31" fillId="0" borderId="22" xfId="63" applyFont="1" applyBorder="1" applyAlignment="1">
      <alignment horizontal="center" vertical="center"/>
    </xf>
    <xf numFmtId="41" fontId="31" fillId="0" borderId="34" xfId="63" applyFont="1" applyBorder="1" applyAlignment="1">
      <alignment horizontal="center" vertical="center"/>
    </xf>
    <xf numFmtId="41" fontId="31" fillId="0" borderId="14" xfId="63" applyFont="1" applyBorder="1" applyAlignment="1">
      <alignment horizontal="center" vertical="center"/>
    </xf>
    <xf numFmtId="41" fontId="31" fillId="0" borderId="12" xfId="63" applyFont="1" applyBorder="1" applyAlignment="1">
      <alignment horizontal="center" vertical="center"/>
    </xf>
    <xf numFmtId="41" fontId="23" fillId="0" borderId="0" xfId="63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35" xfId="0" applyFont="1" applyBorder="1" applyAlignment="1">
      <alignment horizontal="center" vertical="center"/>
    </xf>
    <xf numFmtId="0" fontId="31" fillId="0" borderId="36" xfId="0" applyFont="1" applyBorder="1" applyAlignment="1">
      <alignment horizontal="center" vertical="center"/>
    </xf>
    <xf numFmtId="0" fontId="31" fillId="0" borderId="37" xfId="0" applyFont="1" applyBorder="1" applyAlignment="1">
      <alignment horizontal="center" vertical="center"/>
    </xf>
    <xf numFmtId="41" fontId="31" fillId="0" borderId="23" xfId="63" applyFont="1" applyBorder="1" applyAlignment="1">
      <alignment horizontal="center" vertical="center"/>
    </xf>
    <xf numFmtId="41" fontId="31" fillId="0" borderId="2" xfId="63" applyFont="1" applyBorder="1" applyAlignment="1">
      <alignment horizontal="center" vertical="center"/>
    </xf>
    <xf numFmtId="41" fontId="23" fillId="0" borderId="0" xfId="63" applyFont="1" applyFill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0" fontId="31" fillId="73" borderId="35" xfId="0" applyFont="1" applyFill="1" applyBorder="1" applyAlignment="1">
      <alignment horizontal="center" vertical="center"/>
    </xf>
    <xf numFmtId="0" fontId="31" fillId="73" borderId="36" xfId="0" applyFont="1" applyFill="1" applyBorder="1" applyAlignment="1">
      <alignment horizontal="center" vertical="center"/>
    </xf>
    <xf numFmtId="0" fontId="31" fillId="73" borderId="37" xfId="0" applyFont="1" applyFill="1" applyBorder="1" applyAlignment="1">
      <alignment horizontal="center" vertical="center"/>
    </xf>
    <xf numFmtId="41" fontId="31" fillId="73" borderId="22" xfId="63" applyFont="1" applyFill="1" applyBorder="1" applyAlignment="1">
      <alignment horizontal="center" vertical="center"/>
    </xf>
    <xf numFmtId="41" fontId="31" fillId="73" borderId="23" xfId="63" applyFont="1" applyFill="1" applyBorder="1" applyAlignment="1">
      <alignment horizontal="center" vertical="center"/>
    </xf>
    <xf numFmtId="41" fontId="31" fillId="73" borderId="14" xfId="63" applyFont="1" applyFill="1" applyBorder="1" applyAlignment="1">
      <alignment horizontal="center" vertical="center"/>
    </xf>
    <xf numFmtId="41" fontId="31" fillId="73" borderId="2" xfId="63" applyFont="1" applyFill="1" applyBorder="1" applyAlignment="1">
      <alignment horizontal="center" vertical="center"/>
    </xf>
    <xf numFmtId="41" fontId="31" fillId="0" borderId="0" xfId="63" applyFont="1" applyAlignment="1">
      <alignment horizontal="center" vertical="center"/>
    </xf>
    <xf numFmtId="0" fontId="31" fillId="0" borderId="29" xfId="0" applyFont="1" applyBorder="1" applyAlignment="1">
      <alignment horizontal="center" vertical="center"/>
    </xf>
    <xf numFmtId="0" fontId="31" fillId="0" borderId="30" xfId="0" applyFont="1" applyBorder="1" applyAlignment="1">
      <alignment horizontal="center" vertical="center"/>
    </xf>
    <xf numFmtId="0" fontId="31" fillId="0" borderId="31" xfId="0" applyFont="1" applyBorder="1" applyAlignment="1">
      <alignment horizontal="center" vertical="center"/>
    </xf>
    <xf numFmtId="0" fontId="31" fillId="0" borderId="38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28" xfId="0" applyFont="1" applyBorder="1" applyAlignment="1">
      <alignment horizontal="center" vertical="center"/>
    </xf>
  </cellXfs>
  <cellStyles count="3373">
    <cellStyle name="          _x000d__x000a_386grabber=vga.3gr_x000d__x000a_" xfId="266"/>
    <cellStyle name="          _x000d__x000a_mouse.drv=lmouse.drv" xfId="267"/>
    <cellStyle name="          _x000d__x000a_shell=progman.exe_x000d__x000a_m" xfId="268"/>
    <cellStyle name=" FY96" xfId="270"/>
    <cellStyle name=" 허용예산.xls]3v16ictONiIe4PXBkWMyPCb5O" xfId="269"/>
    <cellStyle name="_x000a_386grabber=M" xfId="271"/>
    <cellStyle name="_x000a_386grabber=M 2" xfId="272"/>
    <cellStyle name="$" xfId="273"/>
    <cellStyle name="$_db진흥" xfId="276"/>
    <cellStyle name="$_견적2" xfId="274"/>
    <cellStyle name="$_기아" xfId="275"/>
    <cellStyle name="&amp;A" xfId="277"/>
    <cellStyle name=";;;" xfId="278"/>
    <cellStyle name="?" xfId="279"/>
    <cellStyle name="_x001f_?--_x0004_ _x000c__x0009__x0003__x000b__x0001__x000a__x000b__x0002_--_x0008__x0004__x0002__x0002__x0007__x0007__x0007__x0007__x0007__x0007__x0007__x0007__x0007__x0007__x0007__x0007__x0007__x0007__x0002_-_x0004_ _x000c__x0009__x0003__x000b__x0001__x000a__x000b__x0002_--_x0008__x0002_" xfId="280"/>
    <cellStyle name="?? [0]_??? " xfId="281"/>
    <cellStyle name="??_x000c_蕓&quot;_x000d_婦U_x0001_&quot;_x0004_?_x0007__x0001__x0001_" xfId="282"/>
    <cellStyle name="??&amp;O?&amp;H?_x0008__x000f__x0007_?_x0007__x0001__x0001_" xfId="283"/>
    <cellStyle name="??&amp;O?&amp;H?_x0008_??_x0007__x0001__x0001_" xfId="284"/>
    <cellStyle name="??&amp;O?&amp;H?_x0008_x_x000b_P_x000c__x0007__x0001__x0001_" xfId="285"/>
    <cellStyle name="???? [0.00]_1997 Turns" xfId="286"/>
    <cellStyle name="???? [0]_????? " xfId="287"/>
    <cellStyle name="?????_VERA" xfId="288"/>
    <cellStyle name="????_????? " xfId="289"/>
    <cellStyle name="??_??? " xfId="290"/>
    <cellStyle name="?”´?_REV3 " xfId="291"/>
    <cellStyle name="?503_99매출" xfId="292"/>
    <cellStyle name="?Þ¸¶ [0]_10¿?2?? " xfId="294"/>
    <cellStyle name="?Þ¸¶_10¿?2?? " xfId="295"/>
    <cellStyle name="?W?_laroux" xfId="296"/>
    <cellStyle name="?핺_CASH FLOW " xfId="293"/>
    <cellStyle name="]_^[꺞_x0008_?" xfId="297"/>
    <cellStyle name="_`01예상집계" xfId="298"/>
    <cellStyle name="_`02투자비비교" xfId="299"/>
    <cellStyle name="_~0010017" xfId="300"/>
    <cellStyle name="_~0065317" xfId="301"/>
    <cellStyle name="_~MF3326" xfId="302"/>
    <cellStyle name="_~MF3326_1" xfId="303"/>
    <cellStyle name="_~MF3326_2" xfId="304"/>
    <cellStyle name="_~MF3326_2분기조서" xfId="305"/>
    <cellStyle name="_~MF3326_3" xfId="306"/>
    <cellStyle name="_~MF3326_3분기조서" xfId="307"/>
    <cellStyle name="_~MF3326_4" xfId="308"/>
    <cellStyle name="_~MF3326_5" xfId="309"/>
    <cellStyle name="_~MF3326_자회사배당익불산고려(7(1).18)" xfId="310"/>
    <cellStyle name="_0.종합" xfId="311"/>
    <cellStyle name="_030820 Final 확정업무보고서(2003.2분기)" xfId="312"/>
    <cellStyle name="_1. '99년 대비 '00년 부문별 비교-XXX" xfId="313"/>
    <cellStyle name="_1.총계 (2)" xfId="314"/>
    <cellStyle name="_12월 여수신현황표" xfId="315"/>
    <cellStyle name="_2003.3_4분기_경영관리팀_82~83_제출_현호씨" xfId="316"/>
    <cellStyle name="_2003.3_4분기_경영관리팀_할부금융,비용" xfId="317"/>
    <cellStyle name="_2003.4_4분기_경영관리팀(김기배대리)" xfId="318"/>
    <cellStyle name="_2003.4_4분기_경영관리팀(김기배대리)_20040316" xfId="319"/>
    <cellStyle name="_2005년 외화평가,미수수익,이자비용,파생상품" xfId="320"/>
    <cellStyle name="_2232 DRAFT F S &amp; CF W P(for QARM review)" xfId="321"/>
    <cellStyle name="_2260 WTB&amp;재무제표_2004영창악기" xfId="322"/>
    <cellStyle name="_2261 F12345_산은자산_0606" xfId="323"/>
    <cellStyle name="_2261 FGJ" xfId="324"/>
    <cellStyle name="_2261 TRIAL BALANCE(2004Kukdong Company)" xfId="325"/>
    <cellStyle name="_2262 수정사항 정산표" xfId="326"/>
    <cellStyle name="_409 asem wpHB" xfId="327"/>
    <cellStyle name="_412tX asem-1" xfId="328"/>
    <cellStyle name="_5230 투자자산" xfId="329"/>
    <cellStyle name="_6월자산건전성분류(최종)8월26일s" xfId="330"/>
    <cellStyle name="_6월자산건전성분류_최종" xfId="331"/>
    <cellStyle name="_7110 자본의 워크시트" xfId="332"/>
    <cellStyle name="_7월누적투자" xfId="333"/>
    <cellStyle name="_'99상반기경영개선활동결과(게시용)" xfId="334"/>
    <cellStyle name="_99유가증권" xfId="335"/>
    <cellStyle name="_99유가증권_Open BS Reconciliation_1006" xfId="336"/>
    <cellStyle name="_Actual FS_0430 May 14 03" xfId="686"/>
    <cellStyle name="_AJE-LIST" xfId="687"/>
    <cellStyle name="_AJE-LIST(추가)" xfId="688"/>
    <cellStyle name="_Assign" xfId="689"/>
    <cellStyle name="_a생산기술1026" xfId="685"/>
    <cellStyle name="_Book1" xfId="690"/>
    <cellStyle name="_Borrowing as of 2003.7.31" xfId="691"/>
    <cellStyle name="_Borrowing as of 2003.7.31_Open BS Reconciliation_1006" xfId="692"/>
    <cellStyle name="_CF_ds_final" xfId="693"/>
    <cellStyle name="_CMA(2006)_" xfId="694"/>
    <cellStyle name="_DB_CUR" xfId="695"/>
    <cellStyle name="_DUE00802_FS" xfId="696"/>
    <cellStyle name="_em현금흐름표" xfId="697"/>
    <cellStyle name="_F_123_녹십자 EM 2007_기말" xfId="698"/>
    <cellStyle name="_F_123_하이스코트 2007_기말" xfId="699"/>
    <cellStyle name="_F123 쌍용씨앤비 2007YE" xfId="700"/>
    <cellStyle name="_F123_20073Q" xfId="701"/>
    <cellStyle name="_F123_문인터내쇼날_2007_V2(080325)" xfId="702"/>
    <cellStyle name="_FMV for May Jun July" xfId="703"/>
    <cellStyle name="_FMV for May Jun July_NWCR 10 07 03_BNP_0711" xfId="704"/>
    <cellStyle name="_FMV for May Jun July_NWCR 10 07 03_BNP_0711_Open BS Reconciliation_1006" xfId="705"/>
    <cellStyle name="_FMV for May Jun July_Open BS Reconciliation_1006" xfId="706"/>
    <cellStyle name="_foxz" xfId="707"/>
    <cellStyle name="_FS_문인터내쇼날(080326)_제출용(080327)" xfId="708"/>
    <cellStyle name="_Kumholife041231_재무제표" xfId="709"/>
    <cellStyle name="_leadsheet(스파클)" xfId="710"/>
    <cellStyle name="_Open BS Reconciliation_1006" xfId="711"/>
    <cellStyle name="_Research_Report용(2001년말).xls Chart 1" xfId="712"/>
    <cellStyle name="_Research_Report용(2001년말).xls Chart 10" xfId="713"/>
    <cellStyle name="_Research_Report용(2001년말).xls Chart 11" xfId="714"/>
    <cellStyle name="_Research_Report용(2001년말).xls Chart 12" xfId="715"/>
    <cellStyle name="_Research_Report용(2001년말).xls Chart 13" xfId="716"/>
    <cellStyle name="_Research_Report용(2001년말).xls Chart 14" xfId="717"/>
    <cellStyle name="_Research_Report용(2001년말).xls Chart 15" xfId="718"/>
    <cellStyle name="_Research_Report용(2001년말).xls Chart 16" xfId="719"/>
    <cellStyle name="_Research_Report용(2001년말).xls Chart 17" xfId="720"/>
    <cellStyle name="_Research_Report용(2001년말).xls Chart 18" xfId="721"/>
    <cellStyle name="_Research_Report용(2001년말).xls Chart 19" xfId="722"/>
    <cellStyle name="_Research_Report용(2001년말).xls Chart 2" xfId="723"/>
    <cellStyle name="_Research_Report용(2001년말).xls Chart 20" xfId="724"/>
    <cellStyle name="_Research_Report용(2001년말).xls Chart 21" xfId="725"/>
    <cellStyle name="_Research_Report용(2001년말).xls Chart 3" xfId="726"/>
    <cellStyle name="_Research_Report용(2001년말).xls Chart 4" xfId="727"/>
    <cellStyle name="_Research_Report용(2001년말).xls Chart 5" xfId="728"/>
    <cellStyle name="_Research_Report용(2001년말).xls Chart 6" xfId="729"/>
    <cellStyle name="_Research_Report용(2001년말).xls Chart 7" xfId="730"/>
    <cellStyle name="_Research_Report용(2001년말).xls Chart 8" xfId="731"/>
    <cellStyle name="_Research_Report용(2001년말).xls Chart 9" xfId="732"/>
    <cellStyle name="_SC Bank 2003 CTR WP" xfId="733"/>
    <cellStyle name="_Z.012.비업무용자산매각계획(조사보고서)" xfId="734"/>
    <cellStyle name="_개발비상각1" xfId="337"/>
    <cellStyle name="_견본" xfId="338"/>
    <cellStyle name="_견본 (2)" xfId="339"/>
    <cellStyle name="_견본 (2)_1" xfId="340"/>
    <cellStyle name="_견본_1" xfId="341"/>
    <cellStyle name="_경영관리3분기_박정호대리비용" xfId="342"/>
    <cellStyle name="_경영관리비용(0204김기배)" xfId="343"/>
    <cellStyle name="_경영관리비용(0304김기배최종)" xfId="344"/>
    <cellStyle name="_경영관리팀(2002.4_4분기)" xfId="345"/>
    <cellStyle name="_넥스지_재무제표 및 정산표_최종(CF포함)" xfId="346"/>
    <cellStyle name="_넥스지재무제표(2008년1분기)-최종" xfId="347"/>
    <cellStyle name="_넥스지재무제표(2008년2분기)-3차" xfId="348"/>
    <cellStyle name="_넥스지재무제표(2008년3분기)-2차" xfId="349"/>
    <cellStyle name="_다함이텍030630-F123459FS0811" xfId="350"/>
    <cellStyle name="_다함이텍F1234569-FS20021231" xfId="351"/>
    <cellStyle name="_담배 2001 3사분기_2" xfId="352"/>
    <cellStyle name="_동양캐피탈(2004.3.31)_FS_FINAL(0617)" xfId="353"/>
    <cellStyle name="_리뷰전- F123 (2)" xfId="354"/>
    <cellStyle name="_문인터내쇼날_074Q_CF" xfId="355"/>
    <cellStyle name="_문인터내쇼날_074Q_CF2(080326)" xfId="356"/>
    <cellStyle name="_박지현 회계사(20050323)" xfId="357"/>
    <cellStyle name="_별첨(계획서및실적서양식)" xfId="358"/>
    <cellStyle name="_별첨(계획서및실적서양식)_1" xfId="359"/>
    <cellStyle name="_별첨(계획서및실적서양식)_1_FMV for May Jun July" xfId="360"/>
    <cellStyle name="_별첨(계획서및실적서양식)_1_FMV for May Jun July_NWCR 10 07 03_BNP_0711" xfId="361"/>
    <cellStyle name="_별첨(계획서및실적서양식)_1_FMV for May Jun July_NWCR 10 07 03_BNP_0711_Open BS Reconciliation_1006" xfId="362"/>
    <cellStyle name="_별첨(계획서및실적서양식)_1_FMV for May Jun July_Open BS Reconciliation_1006" xfId="363"/>
    <cellStyle name="_별첨(계획서및실적서양식)_1_Open BS Reconciliation_1006" xfId="364"/>
    <cellStyle name="_별첨(계획서및실적서양식)_1_Pro Forma Effects 56 as of April 30 03" xfId="365"/>
    <cellStyle name="_별첨(계획서및실적서양식)_1_Pro Forma Effects 56 as of April 30 03_FMV for May Jun July" xfId="366"/>
    <cellStyle name="_별첨(계획서및실적서양식)_1_Pro Forma Effects 56 as of April 30 03_FMV for May Jun July_NWCR 10 07 03_BNP_0711" xfId="367"/>
    <cellStyle name="_별첨(계획서및실적서양식)_1_Pro Forma Effects 56 as of April 30 03_FMV for May Jun July_NWCR 10 07 03_BNP_0711_Open BS Reconciliation_1006" xfId="368"/>
    <cellStyle name="_별첨(계획서및실적서양식)_1_Pro Forma Effects 56 as of April 30 03_FMV for May Jun July_Open BS Reconciliation_1006" xfId="369"/>
    <cellStyle name="_별첨(계획서및실적서양식)_1_Pro Forma Effects 56 as of April 30 03_Open BS Reconciliation_1006" xfId="370"/>
    <cellStyle name="_별첨(계획서및실적서양식)_1_Pro Forma Effects 62 as of April 30 03_0524_DTT" xfId="371"/>
    <cellStyle name="_별첨(계획서및실적서양식)_1_Pro Forma Effects 62 as of April 30 03_0524_DTT_FMV for May Jun July" xfId="372"/>
    <cellStyle name="_별첨(계획서및실적서양식)_1_Pro Forma Effects 62 as of April 30 03_0524_DTT_FMV for May Jun July_NWCR 10 07 03_BNP_0711" xfId="373"/>
    <cellStyle name="_별첨(계획서및실적서양식)_1_Pro Forma Effects 62 as of April 30 03_0524_DTT_FMV for May Jun July_NWCR 10 07 03_BNP_0711_Open BS Reconciliation_1006" xfId="374"/>
    <cellStyle name="_별첨(계획서및실적서양식)_1_Pro Forma Effects 62 as of April 30 03_0524_DTT_FMV for May Jun July_Open BS Reconciliation_1006" xfId="375"/>
    <cellStyle name="_별첨(계획서및실적서양식)_1_Pro Forma Effects 62 as of April 30 03_0524_DTT_Open BS Reconciliation_1006" xfId="376"/>
    <cellStyle name="_별첨(계획서및실적서양식)_1_Pro Forma Effects 63 as of April 30 03_0524" xfId="377"/>
    <cellStyle name="_별첨(계획서및실적서양식)_1_Pro Forma Effects 63 as of April 30 03_0524_FMV for May Jun July" xfId="378"/>
    <cellStyle name="_별첨(계획서및실적서양식)_1_Pro Forma Effects 63 as of April 30 03_0524_FMV for May Jun July_NWCR 10 07 03_BNP_0711" xfId="379"/>
    <cellStyle name="_별첨(계획서및실적서양식)_1_Pro Forma Effects 63 as of April 30 03_0524_FMV for May Jun July_NWCR 10 07 03_BNP_0711_Open BS Reconciliation_1006" xfId="380"/>
    <cellStyle name="_별첨(계획서및실적서양식)_1_Pro Forma Effects 63 as of April 30 03_0524_FMV for May Jun July_Open BS Reconciliation_1006" xfId="381"/>
    <cellStyle name="_별첨(계획서및실적서양식)_1_Pro Forma Effects 63 as of April 30 03_0524_Open BS Reconciliation_1006" xfId="382"/>
    <cellStyle name="_별첨(계획서및실적서양식)_1_Pro Forma Effects 72 as of April 30 03" xfId="383"/>
    <cellStyle name="_별첨(계획서및실적서양식)_1_Pro Forma Effects 72 as of April 30 03_NWCR 10 07 03_BNP_0711" xfId="384"/>
    <cellStyle name="_별첨(계획서및실적서양식)_1_Pro Forma Effects 72 as of April 30 03_NWCR 10 07 03_BNP_0711_Open BS Reconciliation_1006" xfId="385"/>
    <cellStyle name="_별첨(계획서및실적서양식)_1_Pro Forma Effects 72 as of April 30 03_Open BS Reconciliation_1006" xfId="386"/>
    <cellStyle name="_별첨(계획서및실적서양식)_1_Sch A F 26 05 03 Amend 4" xfId="387"/>
    <cellStyle name="_별첨(계획서및실적서양식)_1_Sch A F 26 05 03 Amend 4_FMV for May Jun July" xfId="388"/>
    <cellStyle name="_별첨(계획서및실적서양식)_1_Sch A F 26 05 03 Amend 4_FMV for May Jun July_NWCR 10 07 03_BNP_0711" xfId="389"/>
    <cellStyle name="_별첨(계획서및실적서양식)_1_Sch A F 26 05 03 Amend 4_FMV for May Jun July_NWCR 10 07 03_BNP_0711_Open BS Reconciliation_1006" xfId="390"/>
    <cellStyle name="_별첨(계획서및실적서양식)_1_Sch A F 26 05 03 Amend 4_FMV for May Jun July_Open BS Reconciliation_1006" xfId="391"/>
    <cellStyle name="_별첨(계획서및실적서양식)_1_Sch A F 26 05 03 Amend 4_Open BS Reconciliation_1006" xfId="392"/>
    <cellStyle name="_서울미라마02FS" xfId="393"/>
    <cellStyle name="_소코드1" xfId="394"/>
    <cellStyle name="_수정분개" xfId="395"/>
    <cellStyle name="_수정분개집계" xfId="396"/>
    <cellStyle name="_수정사항(8월26일)" xfId="397"/>
    <cellStyle name="_수정잔액명세서(040430)" xfId="398"/>
    <cellStyle name="_쌍용자동차_02_반기" xfId="399"/>
    <cellStyle name="_쌍용자동차_현금흐름표_02" xfId="400"/>
    <cellStyle name="_쌍용차02 현금흐름표_kth " xfId="401"/>
    <cellStyle name="_아남건설CF최종본" xfId="402"/>
    <cellStyle name="_양식" xfId="403"/>
    <cellStyle name="_양식_1" xfId="404"/>
    <cellStyle name="_양식_2" xfId="405"/>
    <cellStyle name="_양식_FMV for May Jun July" xfId="406"/>
    <cellStyle name="_양식_FMV for May Jun July_NWCR 10 07 03_BNP_0711" xfId="407"/>
    <cellStyle name="_양식_FMV for May Jun July_NWCR 10 07 03_BNP_0711_Open BS Reconciliation_1006" xfId="408"/>
    <cellStyle name="_양식_FMV for May Jun July_Open BS Reconciliation_1006" xfId="409"/>
    <cellStyle name="_양식_Open BS Reconciliation_1006" xfId="410"/>
    <cellStyle name="_양식_Pro Forma Effects 56 as of April 30 03" xfId="411"/>
    <cellStyle name="_양식_Pro Forma Effects 56 as of April 30 03_FMV for May Jun July" xfId="412"/>
    <cellStyle name="_양식_Pro Forma Effects 56 as of April 30 03_FMV for May Jun July_NWCR 10 07 03_BNP_0711" xfId="413"/>
    <cellStyle name="_양식_Pro Forma Effects 56 as of April 30 03_FMV for May Jun July_NWCR 10 07 03_BNP_0711_Open BS Reconciliation_1006" xfId="414"/>
    <cellStyle name="_양식_Pro Forma Effects 56 as of April 30 03_FMV for May Jun July_Open BS Reconciliation_1006" xfId="415"/>
    <cellStyle name="_양식_Pro Forma Effects 56 as of April 30 03_Open BS Reconciliation_1006" xfId="416"/>
    <cellStyle name="_양식_Pro Forma Effects 62 as of April 30 03_0524_DTT" xfId="417"/>
    <cellStyle name="_양식_Pro Forma Effects 62 as of April 30 03_0524_DTT_FMV for May Jun July" xfId="418"/>
    <cellStyle name="_양식_Pro Forma Effects 62 as of April 30 03_0524_DTT_FMV for May Jun July_NWCR 10 07 03_BNP_0711" xfId="419"/>
    <cellStyle name="_양식_Pro Forma Effects 62 as of April 30 03_0524_DTT_FMV for May Jun July_NWCR 10 07 03_BNP_0711_Open BS Reconciliation_1006" xfId="420"/>
    <cellStyle name="_양식_Pro Forma Effects 62 as of April 30 03_0524_DTT_FMV for May Jun July_Open BS Reconciliation_1006" xfId="421"/>
    <cellStyle name="_양식_Pro Forma Effects 62 as of April 30 03_0524_DTT_Open BS Reconciliation_1006" xfId="422"/>
    <cellStyle name="_양식_Pro Forma Effects 63 as of April 30 03_0524" xfId="423"/>
    <cellStyle name="_양식_Pro Forma Effects 63 as of April 30 03_0524_FMV for May Jun July" xfId="424"/>
    <cellStyle name="_양식_Pro Forma Effects 63 as of April 30 03_0524_FMV for May Jun July_NWCR 10 07 03_BNP_0711" xfId="425"/>
    <cellStyle name="_양식_Pro Forma Effects 63 as of April 30 03_0524_FMV for May Jun July_NWCR 10 07 03_BNP_0711_Open BS Reconciliation_1006" xfId="426"/>
    <cellStyle name="_양식_Pro Forma Effects 63 as of April 30 03_0524_FMV for May Jun July_Open BS Reconciliation_1006" xfId="427"/>
    <cellStyle name="_양식_Pro Forma Effects 63 as of April 30 03_0524_Open BS Reconciliation_1006" xfId="428"/>
    <cellStyle name="_양식_Pro Forma Effects 72 as of April 30 03" xfId="429"/>
    <cellStyle name="_양식_Pro Forma Effects 72 as of April 30 03_NWCR 10 07 03_BNP_0711" xfId="430"/>
    <cellStyle name="_양식_Pro Forma Effects 72 as of April 30 03_NWCR 10 07 03_BNP_0711_Open BS Reconciliation_1006" xfId="431"/>
    <cellStyle name="_양식_Pro Forma Effects 72 as of April 30 03_Open BS Reconciliation_1006" xfId="432"/>
    <cellStyle name="_양식_Sch A F 26 05 03 Amend 4" xfId="433"/>
    <cellStyle name="_양식_Sch A F 26 05 03 Amend 4_FMV for May Jun July" xfId="434"/>
    <cellStyle name="_양식_Sch A F 26 05 03 Amend 4_FMV for May Jun July_NWCR 10 07 03_BNP_0711" xfId="435"/>
    <cellStyle name="_양식_Sch A F 26 05 03 Amend 4_FMV for May Jun July_NWCR 10 07 03_BNP_0711_Open BS Reconciliation_1006" xfId="436"/>
    <cellStyle name="_양식_Sch A F 26 05 03 Amend 4_FMV for May Jun July_Open BS Reconciliation_1006" xfId="437"/>
    <cellStyle name="_양식_Sch A F 26 05 03 Amend 4_Open BS Reconciliation_1006" xfId="438"/>
    <cellStyle name="_업무보고서(2003.6월)미수금예수금조정" xfId="439"/>
    <cellStyle name="_연령분석표(20080331)-작업중" xfId="440"/>
    <cellStyle name="_영업권 상각" xfId="441"/>
    <cellStyle name="_영업외손익 LS" xfId="442"/>
    <cellStyle name="_오호석부장1014" xfId="443"/>
    <cellStyle name="_오호석차장0625" xfId="444"/>
    <cellStyle name="_오호석차장0723" xfId="445"/>
    <cellStyle name="_외화자산부채평가명세" xfId="446"/>
    <cellStyle name="_유가증권2000년" xfId="447"/>
    <cellStyle name="_유가증권2000년_Open BS Reconciliation_1006" xfId="448"/>
    <cellStyle name="_유가증권2001년" xfId="449"/>
    <cellStyle name="_유가증권2001년_Open BS Reconciliation_1006" xfId="450"/>
    <cellStyle name="_유가증권2003년(4월)" xfId="451"/>
    <cellStyle name="_유가증권2003년(4월)_Open BS Reconciliation_1006" xfId="452"/>
    <cellStyle name="_유가증권조서" xfId="453"/>
    <cellStyle name="_유가증권현황" xfId="454"/>
    <cellStyle name="_유가증권현황_Open BS Reconciliation_1006" xfId="455"/>
    <cellStyle name="_유첨3(서식)" xfId="456"/>
    <cellStyle name="_유첨3(서식)_1" xfId="457"/>
    <cellStyle name="_유첨3(서식)_FMV for May Jun July" xfId="458"/>
    <cellStyle name="_유첨3(서식)_FMV for May Jun July_NWCR 10 07 03_BNP_0711" xfId="459"/>
    <cellStyle name="_유첨3(서식)_FMV for May Jun July_NWCR 10 07 03_BNP_0711_Open BS Reconciliation_1006" xfId="460"/>
    <cellStyle name="_유첨3(서식)_FMV for May Jun July_Open BS Reconciliation_1006" xfId="461"/>
    <cellStyle name="_유첨3(서식)_Open BS Reconciliation_1006" xfId="462"/>
    <cellStyle name="_유첨3(서식)_Pro Forma Effects 56 as of April 30 03" xfId="463"/>
    <cellStyle name="_유첨3(서식)_Pro Forma Effects 56 as of April 30 03_FMV for May Jun July" xfId="464"/>
    <cellStyle name="_유첨3(서식)_Pro Forma Effects 56 as of April 30 03_FMV for May Jun July_NWCR 10 07 03_BNP_0711" xfId="465"/>
    <cellStyle name="_유첨3(서식)_Pro Forma Effects 56 as of April 30 03_FMV for May Jun July_NWCR 10 07 03_BNP_0711_Open BS Reconciliation_1006" xfId="466"/>
    <cellStyle name="_유첨3(서식)_Pro Forma Effects 56 as of April 30 03_FMV for May Jun July_Open BS Reconciliation_1006" xfId="467"/>
    <cellStyle name="_유첨3(서식)_Pro Forma Effects 56 as of April 30 03_Open BS Reconciliation_1006" xfId="468"/>
    <cellStyle name="_유첨3(서식)_Pro Forma Effects 62 as of April 30 03_0524_DTT" xfId="469"/>
    <cellStyle name="_유첨3(서식)_Pro Forma Effects 62 as of April 30 03_0524_DTT_FMV for May Jun July" xfId="470"/>
    <cellStyle name="_유첨3(서식)_Pro Forma Effects 62 as of April 30 03_0524_DTT_FMV for May Jun July_NWCR 10 07 03_BNP_0711" xfId="471"/>
    <cellStyle name="_유첨3(서식)_Pro Forma Effects 62 as of April 30 03_0524_DTT_FMV for May Jun July_NWCR 10 07 03_BNP_0711_Open BS Reconciliation_1006" xfId="472"/>
    <cellStyle name="_유첨3(서식)_Pro Forma Effects 62 as of April 30 03_0524_DTT_FMV for May Jun July_Open BS Reconciliation_1006" xfId="473"/>
    <cellStyle name="_유첨3(서식)_Pro Forma Effects 62 as of April 30 03_0524_DTT_Open BS Reconciliation_1006" xfId="474"/>
    <cellStyle name="_유첨3(서식)_Pro Forma Effects 63 as of April 30 03_0524" xfId="475"/>
    <cellStyle name="_유첨3(서식)_Pro Forma Effects 63 as of April 30 03_0524_FMV for May Jun July" xfId="476"/>
    <cellStyle name="_유첨3(서식)_Pro Forma Effects 63 as of April 30 03_0524_FMV for May Jun July_NWCR 10 07 03_BNP_0711" xfId="477"/>
    <cellStyle name="_유첨3(서식)_Pro Forma Effects 63 as of April 30 03_0524_FMV for May Jun July_NWCR 10 07 03_BNP_0711_Open BS Reconciliation_1006" xfId="478"/>
    <cellStyle name="_유첨3(서식)_Pro Forma Effects 63 as of April 30 03_0524_FMV for May Jun July_Open BS Reconciliation_1006" xfId="479"/>
    <cellStyle name="_유첨3(서식)_Pro Forma Effects 63 as of April 30 03_0524_Open BS Reconciliation_1006" xfId="480"/>
    <cellStyle name="_유첨3(서식)_Pro Forma Effects 72 as of April 30 03" xfId="481"/>
    <cellStyle name="_유첨3(서식)_Pro Forma Effects 72 as of April 30 03_NWCR 10 07 03_BNP_0711" xfId="482"/>
    <cellStyle name="_유첨3(서식)_Pro Forma Effects 72 as of April 30 03_NWCR 10 07 03_BNP_0711_Open BS Reconciliation_1006" xfId="483"/>
    <cellStyle name="_유첨3(서식)_Pro Forma Effects 72 as of April 30 03_Open BS Reconciliation_1006" xfId="484"/>
    <cellStyle name="_유첨3(서식)_Sch A F 26 05 03 Amend 4" xfId="485"/>
    <cellStyle name="_유첨3(서식)_Sch A F 26 05 03 Amend 4_FMV for May Jun July" xfId="486"/>
    <cellStyle name="_유첨3(서식)_Sch A F 26 05 03 Amend 4_FMV for May Jun July_NWCR 10 07 03_BNP_0711" xfId="487"/>
    <cellStyle name="_유첨3(서식)_Sch A F 26 05 03 Amend 4_FMV for May Jun July_NWCR 10 07 03_BNP_0711_Open BS Reconciliation_1006" xfId="488"/>
    <cellStyle name="_유첨3(서식)_Sch A F 26 05 03 Amend 4_FMV for May Jun July_Open BS Reconciliation_1006" xfId="489"/>
    <cellStyle name="_유첨3(서식)_Sch A F 26 05 03 Amend 4_Open BS Reconciliation_1006" xfId="490"/>
    <cellStyle name="_이재민과장0206_무형자산상각" xfId="491"/>
    <cellStyle name="_이진우대리(0540725)" xfId="492"/>
    <cellStyle name="_이진우氏0204(2)" xfId="493"/>
    <cellStyle name="_이진우氏0727" xfId="494"/>
    <cellStyle name="_자본 UNIT1" xfId="495"/>
    <cellStyle name="_자회사배당익불산고려(7(1).18)" xfId="496"/>
    <cellStyle name="_재무제표(06년반기말)_Draft" xfId="497"/>
    <cellStyle name="_제조원가 " xfId="498"/>
    <cellStyle name="_지정과제2차심의list" xfId="569"/>
    <cellStyle name="_지정과제2차심의list_1" xfId="570"/>
    <cellStyle name="_지정과제2차심의list_2" xfId="571"/>
    <cellStyle name="_지정과제2차심의list_2_FMV for May Jun July" xfId="572"/>
    <cellStyle name="_지정과제2차심의list_2_FMV for May Jun July_NWCR 10 07 03_BNP_0711" xfId="573"/>
    <cellStyle name="_지정과제2차심의list_2_FMV for May Jun July_NWCR 10 07 03_BNP_0711_Open BS Reconciliation_1006" xfId="574"/>
    <cellStyle name="_지정과제2차심의list_2_FMV for May Jun July_Open BS Reconciliation_1006" xfId="575"/>
    <cellStyle name="_지정과제2차심의list_2_Open BS Reconciliation_1006" xfId="576"/>
    <cellStyle name="_지정과제2차심의list_2_Pro Forma Effects 56 as of April 30 03" xfId="577"/>
    <cellStyle name="_지정과제2차심의list_2_Pro Forma Effects 56 as of April 30 03_FMV for May Jun July" xfId="578"/>
    <cellStyle name="_지정과제2차심의list_2_Pro Forma Effects 56 as of April 30 03_FMV for May Jun July_NWCR 10 07 03_BNP_0711" xfId="579"/>
    <cellStyle name="_지정과제2차심의list_2_Pro Forma Effects 56 as of April 30 03_FMV for May Jun July_NWCR 10 07 03_BNP_0711_Open BS Reconciliation_1006" xfId="580"/>
    <cellStyle name="_지정과제2차심의list_2_Pro Forma Effects 56 as of April 30 03_FMV for May Jun July_Open BS Reconciliation_1006" xfId="581"/>
    <cellStyle name="_지정과제2차심의list_2_Pro Forma Effects 56 as of April 30 03_Open BS Reconciliation_1006" xfId="582"/>
    <cellStyle name="_지정과제2차심의list_2_Pro Forma Effects 62 as of April 30 03_0524_DTT" xfId="583"/>
    <cellStyle name="_지정과제2차심의list_2_Pro Forma Effects 62 as of April 30 03_0524_DTT_FMV for May Jun July" xfId="584"/>
    <cellStyle name="_지정과제2차심의list_2_Pro Forma Effects 62 as of April 30 03_0524_DTT_FMV for May Jun July_NWCR 10 07 03_BNP_0711" xfId="585"/>
    <cellStyle name="_지정과제2차심의list_2_Pro Forma Effects 62 as of April 30 03_0524_DTT_FMV for May Jun July_NWCR 10 07 03_BNP_0711_Open BS Reconciliation_1006" xfId="586"/>
    <cellStyle name="_지정과제2차심의list_2_Pro Forma Effects 62 as of April 30 03_0524_DTT_FMV for May Jun July_Open BS Reconciliation_1006" xfId="587"/>
    <cellStyle name="_지정과제2차심의list_2_Pro Forma Effects 62 as of April 30 03_0524_DTT_Open BS Reconciliation_1006" xfId="588"/>
    <cellStyle name="_지정과제2차심의list_2_Pro Forma Effects 63 as of April 30 03_0524" xfId="589"/>
    <cellStyle name="_지정과제2차심의list_2_Pro Forma Effects 63 as of April 30 03_0524_FMV for May Jun July" xfId="590"/>
    <cellStyle name="_지정과제2차심의list_2_Pro Forma Effects 63 as of April 30 03_0524_FMV for May Jun July_NWCR 10 07 03_BNP_0711" xfId="591"/>
    <cellStyle name="_지정과제2차심의list_2_Pro Forma Effects 63 as of April 30 03_0524_FMV for May Jun July_NWCR 10 07 03_BNP_0711_Open BS Reconciliation_1006" xfId="592"/>
    <cellStyle name="_지정과제2차심의list_2_Pro Forma Effects 63 as of April 30 03_0524_FMV for May Jun July_Open BS Reconciliation_1006" xfId="593"/>
    <cellStyle name="_지정과제2차심의list_2_Pro Forma Effects 63 as of April 30 03_0524_Open BS Reconciliation_1006" xfId="594"/>
    <cellStyle name="_지정과제2차심의list_2_Pro Forma Effects 72 as of April 30 03" xfId="595"/>
    <cellStyle name="_지정과제2차심의list_2_Pro Forma Effects 72 as of April 30 03_NWCR 10 07 03_BNP_0711" xfId="596"/>
    <cellStyle name="_지정과제2차심의list_2_Pro Forma Effects 72 as of April 30 03_NWCR 10 07 03_BNP_0711_Open BS Reconciliation_1006" xfId="597"/>
    <cellStyle name="_지정과제2차심의list_2_Pro Forma Effects 72 as of April 30 03_Open BS Reconciliation_1006" xfId="598"/>
    <cellStyle name="_지정과제2차심의list_2_Sch A F 26 05 03 Amend 4" xfId="599"/>
    <cellStyle name="_지정과제2차심의list_2_Sch A F 26 05 03 Amend 4_FMV for May Jun July" xfId="600"/>
    <cellStyle name="_지정과제2차심의list_2_Sch A F 26 05 03 Amend 4_FMV for May Jun July_NWCR 10 07 03_BNP_0711" xfId="601"/>
    <cellStyle name="_지정과제2차심의list_2_Sch A F 26 05 03 Amend 4_FMV for May Jun July_NWCR 10 07 03_BNP_0711_Open BS Reconciliation_1006" xfId="602"/>
    <cellStyle name="_지정과제2차심의list_2_Sch A F 26 05 03 Amend 4_FMV for May Jun July_Open BS Reconciliation_1006" xfId="603"/>
    <cellStyle name="_지정과제2차심의list_2_Sch A F 26 05 03 Amend 4_Open BS Reconciliation_1006" xfId="604"/>
    <cellStyle name="_지정과제2차심의결과" xfId="499"/>
    <cellStyle name="_지정과제2차심의결과(금액조정후최종)" xfId="500"/>
    <cellStyle name="_지정과제2차심의결과(금액조정후최종)_1" xfId="501"/>
    <cellStyle name="_지정과제2차심의결과(금액조정후최종)_FMV for May Jun July" xfId="502"/>
    <cellStyle name="_지정과제2차심의결과(금액조정후최종)_FMV for May Jun July_NWCR 10 07 03_BNP_0711" xfId="503"/>
    <cellStyle name="_지정과제2차심의결과(금액조정후최종)_FMV for May Jun July_NWCR 10 07 03_BNP_0711_Open BS Reconciliation_1006" xfId="504"/>
    <cellStyle name="_지정과제2차심의결과(금액조정후최종)_FMV for May Jun July_Open BS Reconciliation_1006" xfId="505"/>
    <cellStyle name="_지정과제2차심의결과(금액조정후최종)_Open BS Reconciliation_1006" xfId="506"/>
    <cellStyle name="_지정과제2차심의결과(금액조정후최종)_Pro Forma Effects 56 as of April 30 03" xfId="507"/>
    <cellStyle name="_지정과제2차심의결과(금액조정후최종)_Pro Forma Effects 56 as of April 30 03_FMV for May Jun July" xfId="508"/>
    <cellStyle name="_지정과제2차심의결과(금액조정후최종)_Pro Forma Effects 56 as of April 30 03_FMV for May Jun July_NWCR 10 07 03_BNP_0711" xfId="509"/>
    <cellStyle name="_지정과제2차심의결과(금액조정후최종)_Pro Forma Effects 56 as of April 30 03_FMV for May Jun July_NWCR 10 07 03_BNP_0711_Open BS Reconciliation_1006" xfId="510"/>
    <cellStyle name="_지정과제2차심의결과(금액조정후최종)_Pro Forma Effects 56 as of April 30 03_FMV for May Jun July_Open BS Reconciliation_1006" xfId="511"/>
    <cellStyle name="_지정과제2차심의결과(금액조정후최종)_Pro Forma Effects 56 as of April 30 03_Open BS Reconciliation_1006" xfId="512"/>
    <cellStyle name="_지정과제2차심의결과(금액조정후최종)_Pro Forma Effects 62 as of April 30 03_0524_DTT" xfId="513"/>
    <cellStyle name="_지정과제2차심의결과(금액조정후최종)_Pro Forma Effects 62 as of April 30 03_0524_DTT_FMV for May Jun July" xfId="514"/>
    <cellStyle name="_지정과제2차심의결과(금액조정후최종)_Pro Forma Effects 62 as of April 30 03_0524_DTT_FMV for May Jun July_NWCR 10 07 03_BNP_0711" xfId="515"/>
    <cellStyle name="_지정과제2차심의결과(금액조정후최종)_Pro Forma Effects 62 as of April 30 03_0524_DTT_FMV for May Jun July_NWCR 10 07 03_BNP_0711_Open BS Reconciliation_1006" xfId="516"/>
    <cellStyle name="_지정과제2차심의결과(금액조정후최종)_Pro Forma Effects 62 as of April 30 03_0524_DTT_FMV for May Jun July_Open BS Reconciliation_1006" xfId="517"/>
    <cellStyle name="_지정과제2차심의결과(금액조정후최종)_Pro Forma Effects 62 as of April 30 03_0524_DTT_Open BS Reconciliation_1006" xfId="518"/>
    <cellStyle name="_지정과제2차심의결과(금액조정후최종)_Pro Forma Effects 63 as of April 30 03_0524" xfId="519"/>
    <cellStyle name="_지정과제2차심의결과(금액조정후최종)_Pro Forma Effects 63 as of April 30 03_0524_FMV for May Jun July" xfId="520"/>
    <cellStyle name="_지정과제2차심의결과(금액조정후최종)_Pro Forma Effects 63 as of April 30 03_0524_FMV for May Jun July_NWCR 10 07 03_BNP_0711" xfId="521"/>
    <cellStyle name="_지정과제2차심의결과(금액조정후최종)_Pro Forma Effects 63 as of April 30 03_0524_FMV for May Jun July_NWCR 10 07 03_BNP_0711_Open BS Reconciliation_1006" xfId="522"/>
    <cellStyle name="_지정과제2차심의결과(금액조정후최종)_Pro Forma Effects 63 as of April 30 03_0524_FMV for May Jun July_Open BS Reconciliation_1006" xfId="523"/>
    <cellStyle name="_지정과제2차심의결과(금액조정후최종)_Pro Forma Effects 63 as of April 30 03_0524_Open BS Reconciliation_1006" xfId="524"/>
    <cellStyle name="_지정과제2차심의결과(금액조정후최종)_Pro Forma Effects 72 as of April 30 03" xfId="525"/>
    <cellStyle name="_지정과제2차심의결과(금액조정후최종)_Pro Forma Effects 72 as of April 30 03_NWCR 10 07 03_BNP_0711" xfId="526"/>
    <cellStyle name="_지정과제2차심의결과(금액조정후최종)_Pro Forma Effects 72 as of April 30 03_NWCR 10 07 03_BNP_0711_Open BS Reconciliation_1006" xfId="527"/>
    <cellStyle name="_지정과제2차심의결과(금액조정후최종)_Pro Forma Effects 72 as of April 30 03_Open BS Reconciliation_1006" xfId="528"/>
    <cellStyle name="_지정과제2차심의결과(금액조정후최종)_Sch A F 26 05 03 Amend 4" xfId="529"/>
    <cellStyle name="_지정과제2차심의결과(금액조정후최종)_Sch A F 26 05 03 Amend 4_FMV for May Jun July" xfId="530"/>
    <cellStyle name="_지정과제2차심의결과(금액조정후최종)_Sch A F 26 05 03 Amend 4_FMV for May Jun July_NWCR 10 07 03_BNP_0711" xfId="531"/>
    <cellStyle name="_지정과제2차심의결과(금액조정후최종)_Sch A F 26 05 03 Amend 4_FMV for May Jun July_NWCR 10 07 03_BNP_0711_Open BS Reconciliation_1006" xfId="532"/>
    <cellStyle name="_지정과제2차심의결과(금액조정후최종)_Sch A F 26 05 03 Amend 4_FMV for May Jun July_Open BS Reconciliation_1006" xfId="533"/>
    <cellStyle name="_지정과제2차심의결과(금액조정후최종)_Sch A F 26 05 03 Amend 4_Open BS Reconciliation_1006" xfId="534"/>
    <cellStyle name="_지정과제2차심의결과_1" xfId="535"/>
    <cellStyle name="_지정과제2차심의결과_FMV for May Jun July" xfId="536"/>
    <cellStyle name="_지정과제2차심의결과_FMV for May Jun July_NWCR 10 07 03_BNP_0711" xfId="537"/>
    <cellStyle name="_지정과제2차심의결과_FMV for May Jun July_NWCR 10 07 03_BNP_0711_Open BS Reconciliation_1006" xfId="538"/>
    <cellStyle name="_지정과제2차심의결과_FMV for May Jun July_Open BS Reconciliation_1006" xfId="539"/>
    <cellStyle name="_지정과제2차심의결과_Open BS Reconciliation_1006" xfId="540"/>
    <cellStyle name="_지정과제2차심의결과_Pro Forma Effects 56 as of April 30 03" xfId="541"/>
    <cellStyle name="_지정과제2차심의결과_Pro Forma Effects 56 as of April 30 03_FMV for May Jun July" xfId="542"/>
    <cellStyle name="_지정과제2차심의결과_Pro Forma Effects 56 as of April 30 03_FMV for May Jun July_NWCR 10 07 03_BNP_0711" xfId="543"/>
    <cellStyle name="_지정과제2차심의결과_Pro Forma Effects 56 as of April 30 03_FMV for May Jun July_NWCR 10 07 03_BNP_0711_Open BS Reconciliation_1006" xfId="544"/>
    <cellStyle name="_지정과제2차심의결과_Pro Forma Effects 56 as of April 30 03_FMV for May Jun July_Open BS Reconciliation_1006" xfId="545"/>
    <cellStyle name="_지정과제2차심의결과_Pro Forma Effects 56 as of April 30 03_Open BS Reconciliation_1006" xfId="546"/>
    <cellStyle name="_지정과제2차심의결과_Pro Forma Effects 62 as of April 30 03_0524_DTT" xfId="547"/>
    <cellStyle name="_지정과제2차심의결과_Pro Forma Effects 62 as of April 30 03_0524_DTT_FMV for May Jun July" xfId="548"/>
    <cellStyle name="_지정과제2차심의결과_Pro Forma Effects 62 as of April 30 03_0524_DTT_FMV for May Jun July_NWCR 10 07 03_BNP_0711" xfId="549"/>
    <cellStyle name="_지정과제2차심의결과_Pro Forma Effects 62 as of April 30 03_0524_DTT_FMV for May Jun July_NWCR 10 07 03_BNP_0711_Open BS Reconciliation_1006" xfId="550"/>
    <cellStyle name="_지정과제2차심의결과_Pro Forma Effects 62 as of April 30 03_0524_DTT_FMV for May Jun July_Open BS Reconciliation_1006" xfId="551"/>
    <cellStyle name="_지정과제2차심의결과_Pro Forma Effects 62 as of April 30 03_0524_DTT_Open BS Reconciliation_1006" xfId="552"/>
    <cellStyle name="_지정과제2차심의결과_Pro Forma Effects 63 as of April 30 03_0524" xfId="553"/>
    <cellStyle name="_지정과제2차심의결과_Pro Forma Effects 63 as of April 30 03_0524_FMV for May Jun July" xfId="554"/>
    <cellStyle name="_지정과제2차심의결과_Pro Forma Effects 63 as of April 30 03_0524_FMV for May Jun July_NWCR 10 07 03_BNP_0711" xfId="555"/>
    <cellStyle name="_지정과제2차심의결과_Pro Forma Effects 63 as of April 30 03_0524_FMV for May Jun July_NWCR 10 07 03_BNP_0711_Open BS Reconciliation_1006" xfId="556"/>
    <cellStyle name="_지정과제2차심의결과_Pro Forma Effects 63 as of April 30 03_0524_FMV for May Jun July_Open BS Reconciliation_1006" xfId="557"/>
    <cellStyle name="_지정과제2차심의결과_Pro Forma Effects 63 as of April 30 03_0524_Open BS Reconciliation_1006" xfId="558"/>
    <cellStyle name="_지정과제2차심의결과_Pro Forma Effects 72 as of April 30 03" xfId="559"/>
    <cellStyle name="_지정과제2차심의결과_Pro Forma Effects 72 as of April 30 03_NWCR 10 07 03_BNP_0711" xfId="560"/>
    <cellStyle name="_지정과제2차심의결과_Pro Forma Effects 72 as of April 30 03_NWCR 10 07 03_BNP_0711_Open BS Reconciliation_1006" xfId="561"/>
    <cellStyle name="_지정과제2차심의결과_Pro Forma Effects 72 as of April 30 03_Open BS Reconciliation_1006" xfId="562"/>
    <cellStyle name="_지정과제2차심의결과_Sch A F 26 05 03 Amend 4" xfId="563"/>
    <cellStyle name="_지정과제2차심의결과_Sch A F 26 05 03 Amend 4_FMV for May Jun July" xfId="564"/>
    <cellStyle name="_지정과제2차심의결과_Sch A F 26 05 03 Amend 4_FMV for May Jun July_NWCR 10 07 03_BNP_0711" xfId="565"/>
    <cellStyle name="_지정과제2차심의결과_Sch A F 26 05 03 Amend 4_FMV for May Jun July_NWCR 10 07 03_BNP_0711_Open BS Reconciliation_1006" xfId="566"/>
    <cellStyle name="_지정과제2차심의결과_Sch A F 26 05 03 Amend 4_FMV for May Jun July_Open BS Reconciliation_1006" xfId="567"/>
    <cellStyle name="_지정과제2차심의결과_Sch A F 26 05 03 Amend 4_Open BS Reconciliation_1006" xfId="568"/>
    <cellStyle name="_집중관리(981231)" xfId="605"/>
    <cellStyle name="_집중관리(981231)_1" xfId="606"/>
    <cellStyle name="_집중관리(981231)_1_FMV for May Jun July" xfId="607"/>
    <cellStyle name="_집중관리(981231)_1_FMV for May Jun July_NWCR 10 07 03_BNP_0711" xfId="608"/>
    <cellStyle name="_집중관리(981231)_1_FMV for May Jun July_NWCR 10 07 03_BNP_0711_Open BS Reconciliation_1006" xfId="609"/>
    <cellStyle name="_집중관리(981231)_1_FMV for May Jun July_Open BS Reconciliation_1006" xfId="610"/>
    <cellStyle name="_집중관리(981231)_1_Open BS Reconciliation_1006" xfId="611"/>
    <cellStyle name="_집중관리(981231)_1_Pro Forma Effects 56 as of April 30 03" xfId="612"/>
    <cellStyle name="_집중관리(981231)_1_Pro Forma Effects 56 as of April 30 03_FMV for May Jun July" xfId="613"/>
    <cellStyle name="_집중관리(981231)_1_Pro Forma Effects 56 as of April 30 03_FMV for May Jun July_NWCR 10 07 03_BNP_0711" xfId="614"/>
    <cellStyle name="_집중관리(981231)_1_Pro Forma Effects 56 as of April 30 03_FMV for May Jun July_NWCR 10 07 03_BNP_0711_Open BS Reconciliation_1006" xfId="615"/>
    <cellStyle name="_집중관리(981231)_1_Pro Forma Effects 56 as of April 30 03_FMV for May Jun July_Open BS Reconciliation_1006" xfId="616"/>
    <cellStyle name="_집중관리(981231)_1_Pro Forma Effects 56 as of April 30 03_Open BS Reconciliation_1006" xfId="617"/>
    <cellStyle name="_집중관리(981231)_1_Pro Forma Effects 62 as of April 30 03_0524_DTT" xfId="618"/>
    <cellStyle name="_집중관리(981231)_1_Pro Forma Effects 62 as of April 30 03_0524_DTT_FMV for May Jun July" xfId="619"/>
    <cellStyle name="_집중관리(981231)_1_Pro Forma Effects 62 as of April 30 03_0524_DTT_FMV for May Jun July_NWCR 10 07 03_BNP_0711" xfId="620"/>
    <cellStyle name="_집중관리(981231)_1_Pro Forma Effects 62 as of April 30 03_0524_DTT_FMV for May Jun July_NWCR 10 07 03_BNP_0711_Open BS Reconciliation_1006" xfId="621"/>
    <cellStyle name="_집중관리(981231)_1_Pro Forma Effects 62 as of April 30 03_0524_DTT_FMV for May Jun July_Open BS Reconciliation_1006" xfId="622"/>
    <cellStyle name="_집중관리(981231)_1_Pro Forma Effects 62 as of April 30 03_0524_DTT_Open BS Reconciliation_1006" xfId="623"/>
    <cellStyle name="_집중관리(981231)_1_Pro Forma Effects 63 as of April 30 03_0524" xfId="624"/>
    <cellStyle name="_집중관리(981231)_1_Pro Forma Effects 63 as of April 30 03_0524_FMV for May Jun July" xfId="625"/>
    <cellStyle name="_집중관리(981231)_1_Pro Forma Effects 63 as of April 30 03_0524_FMV for May Jun July_NWCR 10 07 03_BNP_0711" xfId="626"/>
    <cellStyle name="_집중관리(981231)_1_Pro Forma Effects 63 as of April 30 03_0524_FMV for May Jun July_NWCR 10 07 03_BNP_0711_Open BS Reconciliation_1006" xfId="627"/>
    <cellStyle name="_집중관리(981231)_1_Pro Forma Effects 63 as of April 30 03_0524_FMV for May Jun July_Open BS Reconciliation_1006" xfId="628"/>
    <cellStyle name="_집중관리(981231)_1_Pro Forma Effects 63 as of April 30 03_0524_Open BS Reconciliation_1006" xfId="629"/>
    <cellStyle name="_집중관리(981231)_1_Pro Forma Effects 72 as of April 30 03" xfId="630"/>
    <cellStyle name="_집중관리(981231)_1_Pro Forma Effects 72 as of April 30 03_NWCR 10 07 03_BNP_0711" xfId="631"/>
    <cellStyle name="_집중관리(981231)_1_Pro Forma Effects 72 as of April 30 03_NWCR 10 07 03_BNP_0711_Open BS Reconciliation_1006" xfId="632"/>
    <cellStyle name="_집중관리(981231)_1_Pro Forma Effects 72 as of April 30 03_Open BS Reconciliation_1006" xfId="633"/>
    <cellStyle name="_집중관리(981231)_1_Sch A F 26 05 03 Amend 4" xfId="634"/>
    <cellStyle name="_집중관리(981231)_1_Sch A F 26 05 03 Amend 4_FMV for May Jun July" xfId="635"/>
    <cellStyle name="_집중관리(981231)_1_Sch A F 26 05 03 Amend 4_FMV for May Jun July_NWCR 10 07 03_BNP_0711" xfId="636"/>
    <cellStyle name="_집중관리(981231)_1_Sch A F 26 05 03 Amend 4_FMV for May Jun July_NWCR 10 07 03_BNP_0711_Open BS Reconciliation_1006" xfId="637"/>
    <cellStyle name="_집중관리(981231)_1_Sch A F 26 05 03 Amend 4_FMV for May Jun July_Open BS Reconciliation_1006" xfId="638"/>
    <cellStyle name="_집중관리(981231)_1_Sch A F 26 05 03 Amend 4_Open BS Reconciliation_1006" xfId="639"/>
    <cellStyle name="_집중관리(지정과제및 양식)" xfId="640"/>
    <cellStyle name="_집중관리(지정과제및 양식)_1" xfId="641"/>
    <cellStyle name="_집중관리(지정과제및 양식)_FMV for May Jun July" xfId="642"/>
    <cellStyle name="_집중관리(지정과제및 양식)_FMV for May Jun July_NWCR 10 07 03_BNP_0711" xfId="643"/>
    <cellStyle name="_집중관리(지정과제및 양식)_FMV for May Jun July_NWCR 10 07 03_BNP_0711_Open BS Reconciliation_1006" xfId="644"/>
    <cellStyle name="_집중관리(지정과제및 양식)_FMV for May Jun July_Open BS Reconciliation_1006" xfId="645"/>
    <cellStyle name="_집중관리(지정과제및 양식)_Open BS Reconciliation_1006" xfId="646"/>
    <cellStyle name="_집중관리(지정과제및 양식)_Pro Forma Effects 56 as of April 30 03" xfId="647"/>
    <cellStyle name="_집중관리(지정과제및 양식)_Pro Forma Effects 56 as of April 30 03_FMV for May Jun July" xfId="648"/>
    <cellStyle name="_집중관리(지정과제및 양식)_Pro Forma Effects 56 as of April 30 03_FMV for May Jun July_NWCR 10 07 03_BNP_0711" xfId="649"/>
    <cellStyle name="_집중관리(지정과제및 양식)_Pro Forma Effects 56 as of April 30 03_FMV for May Jun July_NWCR 10 07 03_BNP_0711_Open BS Reconciliation_1006" xfId="650"/>
    <cellStyle name="_집중관리(지정과제및 양식)_Pro Forma Effects 56 as of April 30 03_FMV for May Jun July_Open BS Reconciliation_1006" xfId="651"/>
    <cellStyle name="_집중관리(지정과제및 양식)_Pro Forma Effects 56 as of April 30 03_Open BS Reconciliation_1006" xfId="652"/>
    <cellStyle name="_집중관리(지정과제및 양식)_Pro Forma Effects 62 as of April 30 03_0524_DTT" xfId="653"/>
    <cellStyle name="_집중관리(지정과제및 양식)_Pro Forma Effects 62 as of April 30 03_0524_DTT_FMV for May Jun July" xfId="654"/>
    <cellStyle name="_집중관리(지정과제및 양식)_Pro Forma Effects 62 as of April 30 03_0524_DTT_FMV for May Jun July_NWCR 10 07 03_BNP_0711" xfId="655"/>
    <cellStyle name="_집중관리(지정과제및 양식)_Pro Forma Effects 62 as of April 30 03_0524_DTT_FMV for May Jun July_NWCR 10 07 03_BNP_0711_Open BS Reconciliation_1006" xfId="656"/>
    <cellStyle name="_집중관리(지정과제및 양식)_Pro Forma Effects 62 as of April 30 03_0524_DTT_FMV for May Jun July_Open BS Reconciliation_1006" xfId="657"/>
    <cellStyle name="_집중관리(지정과제및 양식)_Pro Forma Effects 62 as of April 30 03_0524_DTT_Open BS Reconciliation_1006" xfId="658"/>
    <cellStyle name="_집중관리(지정과제및 양식)_Pro Forma Effects 63 as of April 30 03_0524" xfId="659"/>
    <cellStyle name="_집중관리(지정과제및 양식)_Pro Forma Effects 63 as of April 30 03_0524_FMV for May Jun July" xfId="660"/>
    <cellStyle name="_집중관리(지정과제및 양식)_Pro Forma Effects 63 as of April 30 03_0524_FMV for May Jun July_NWCR 10 07 03_BNP_0711" xfId="661"/>
    <cellStyle name="_집중관리(지정과제및 양식)_Pro Forma Effects 63 as of April 30 03_0524_FMV for May Jun July_NWCR 10 07 03_BNP_0711_Open BS Reconciliation_1006" xfId="662"/>
    <cellStyle name="_집중관리(지정과제및 양식)_Pro Forma Effects 63 as of April 30 03_0524_FMV for May Jun July_Open BS Reconciliation_1006" xfId="663"/>
    <cellStyle name="_집중관리(지정과제및 양식)_Pro Forma Effects 63 as of April 30 03_0524_Open BS Reconciliation_1006" xfId="664"/>
    <cellStyle name="_집중관리(지정과제및 양식)_Pro Forma Effects 72 as of April 30 03" xfId="665"/>
    <cellStyle name="_집중관리(지정과제및 양식)_Pro Forma Effects 72 as of April 30 03_NWCR 10 07 03_BNP_0711" xfId="666"/>
    <cellStyle name="_집중관리(지정과제및 양식)_Pro Forma Effects 72 as of April 30 03_NWCR 10 07 03_BNP_0711_Open BS Reconciliation_1006" xfId="667"/>
    <cellStyle name="_집중관리(지정과제및 양식)_Pro Forma Effects 72 as of April 30 03_Open BS Reconciliation_1006" xfId="668"/>
    <cellStyle name="_집중관리(지정과제및 양식)_Sch A F 26 05 03 Amend 4" xfId="669"/>
    <cellStyle name="_집중관리(지정과제및 양식)_Sch A F 26 05 03 Amend 4_FMV for May Jun July" xfId="670"/>
    <cellStyle name="_집중관리(지정과제및 양식)_Sch A F 26 05 03 Amend 4_FMV for May Jun July_NWCR 10 07 03_BNP_0711" xfId="671"/>
    <cellStyle name="_집중관리(지정과제및 양식)_Sch A F 26 05 03 Amend 4_FMV for May Jun July_NWCR 10 07 03_BNP_0711_Open BS Reconciliation_1006" xfId="672"/>
    <cellStyle name="_집중관리(지정과제및 양식)_Sch A F 26 05 03 Amend 4_FMV for May Jun July_Open BS Reconciliation_1006" xfId="673"/>
    <cellStyle name="_집중관리(지정과제및 양식)_Sch A F 26 05 03 Amend 4_Open BS Reconciliation_1006" xfId="674"/>
    <cellStyle name="_퇴직금추계액(070331)" xfId="675"/>
    <cellStyle name="_퇴직금추계액(20070630)" xfId="676"/>
    <cellStyle name="_퇴직금추계액(20070930)-최종" xfId="677"/>
    <cellStyle name="_판관,제조경비" xfId="678"/>
    <cellStyle name="_판관비 LS" xfId="679"/>
    <cellStyle name="_한아시스템(현금흐름표포함)" xfId="680"/>
    <cellStyle name="_해태음료(현금정산표)" xfId="681"/>
    <cellStyle name="_현금흐름정산표" xfId="682"/>
    <cellStyle name="_현금흐름표 (2005년)" xfId="683"/>
    <cellStyle name="_현금흐름표(비현금거래내역 포함)" xfId="684"/>
    <cellStyle name="’E‰Y [0.00]_laroux" xfId="735"/>
    <cellStyle name="’E‰Y_laroux" xfId="736"/>
    <cellStyle name="￡Currency [0]" xfId="739"/>
    <cellStyle name="￡Currency [1]" xfId="740"/>
    <cellStyle name="￡Currency [2]" xfId="741"/>
    <cellStyle name="￡Currency [p]" xfId="742"/>
    <cellStyle name="￡Currency [p2]" xfId="743"/>
    <cellStyle name="￡Pounds" xfId="744"/>
    <cellStyle name="¤@?e_TEST-1 " xfId="745"/>
    <cellStyle name="=today()" xfId="737"/>
    <cellStyle name="△서식" xfId="738"/>
    <cellStyle name="°iA¤Aa·A2_10¿u2WA¸ºI " xfId="746"/>
    <cellStyle name="•W€_DEVSCH" xfId="747"/>
    <cellStyle name="æøè [0.00" xfId="1181"/>
    <cellStyle name="æøè_produ" xfId="1182"/>
    <cellStyle name="êý [0.00]_pr" xfId="3004"/>
    <cellStyle name="êý_product d" xfId="3005"/>
    <cellStyle name="W?_BOOKSHIP_½ÇÀûÇöÈ² " xfId="3263"/>
    <cellStyle name="w_bookship" xfId="3266"/>
    <cellStyle name="0" xfId="748"/>
    <cellStyle name="0,0_x000d__x000a_NA_x000d__x000a_" xfId="749"/>
    <cellStyle name="0.0" xfId="750"/>
    <cellStyle name="0_(C) 5296 외화유가증권(주식)의 워크시트" xfId="751"/>
    <cellStyle name="0_2007.03 외화부문결산자료1948" xfId="752"/>
    <cellStyle name="0_5280-4 자본조정(지분법)(0603)의 워크시트" xfId="753"/>
    <cellStyle name="0_현금흐름표설계_변환" xfId="754"/>
    <cellStyle name="0뾍R_x0005_?뾍b_x0005_" xfId="755"/>
    <cellStyle name="16ictONiIe4PXBkWMyPCb5O" xfId="756"/>
    <cellStyle name="19990216" xfId="757"/>
    <cellStyle name="¹éºðà²" xfId="758"/>
    <cellStyle name="¹eºÐA²_AIAIC°AuCoE² " xfId="759"/>
    <cellStyle name="¹éºÐÀ²_ÀÏÀÏÇ°ÁúÇöÈ² " xfId="760"/>
    <cellStyle name="20% - 强调文字颜色 1" xfId="763"/>
    <cellStyle name="20% - 强调文字颜色 2" xfId="764"/>
    <cellStyle name="20% - 强调文字颜色 3" xfId="765"/>
    <cellStyle name="20% - 强调文字颜色 4" xfId="766"/>
    <cellStyle name="20% - 强调文字颜色 5" xfId="767"/>
    <cellStyle name="20% - 强调文字颜色 6" xfId="768"/>
    <cellStyle name="20% - 강조색1" xfId="1" builtinId="30" customBuiltin="1"/>
    <cellStyle name="20% - 강조색1 10" xfId="3328"/>
    <cellStyle name="20% - 강조색1 11" xfId="3344"/>
    <cellStyle name="20% - 강조색1 12" xfId="3360"/>
    <cellStyle name="20% - 강조색1 2" xfId="2"/>
    <cellStyle name="20% - 강조색1 3" xfId="132"/>
    <cellStyle name="20% - 강조색1 4" xfId="108"/>
    <cellStyle name="20% - 강조색1 4 2" xfId="235"/>
    <cellStyle name="20% - 강조색1 5" xfId="177"/>
    <cellStyle name="20% - 강조색1 6" xfId="190"/>
    <cellStyle name="20% - 강조색1 7" xfId="250"/>
    <cellStyle name="20% - 강조색1 8" xfId="3297"/>
    <cellStyle name="20% - 강조색1 9" xfId="3312"/>
    <cellStyle name="20% - 강조색2" xfId="3" builtinId="34" customBuiltin="1"/>
    <cellStyle name="20% - 강조색2 10" xfId="3330"/>
    <cellStyle name="20% - 강조색2 11" xfId="3346"/>
    <cellStyle name="20% - 강조색2 12" xfId="3362"/>
    <cellStyle name="20% - 강조색2 2" xfId="4"/>
    <cellStyle name="20% - 강조색2 3" xfId="133"/>
    <cellStyle name="20% - 강조색2 4" xfId="112"/>
    <cellStyle name="20% - 강조색2 4 2" xfId="237"/>
    <cellStyle name="20% - 강조색2 5" xfId="179"/>
    <cellStyle name="20% - 강조색2 6" xfId="199"/>
    <cellStyle name="20% - 강조색2 7" xfId="252"/>
    <cellStyle name="20% - 강조색2 8" xfId="3299"/>
    <cellStyle name="20% - 강조색2 9" xfId="3314"/>
    <cellStyle name="20% - 강조색3" xfId="5" builtinId="38" customBuiltin="1"/>
    <cellStyle name="20% - 강조색3 10" xfId="3332"/>
    <cellStyle name="20% - 강조색3 11" xfId="3348"/>
    <cellStyle name="20% - 강조색3 12" xfId="3364"/>
    <cellStyle name="20% - 강조색3 2" xfId="6"/>
    <cellStyle name="20% - 강조색3 3" xfId="134"/>
    <cellStyle name="20% - 강조색3 4" xfId="116"/>
    <cellStyle name="20% - 강조색3 4 2" xfId="239"/>
    <cellStyle name="20% - 강조색3 5" xfId="181"/>
    <cellStyle name="20% - 강조색3 6" xfId="195"/>
    <cellStyle name="20% - 강조색3 7" xfId="254"/>
    <cellStyle name="20% - 강조색3 8" xfId="3301"/>
    <cellStyle name="20% - 강조색3 9" xfId="3316"/>
    <cellStyle name="20% - 강조색4" xfId="7" builtinId="42" customBuiltin="1"/>
    <cellStyle name="20% - 강조색4 10" xfId="3334"/>
    <cellStyle name="20% - 강조색4 11" xfId="3350"/>
    <cellStyle name="20% - 강조색4 12" xfId="3366"/>
    <cellStyle name="20% - 강조색4 2" xfId="8"/>
    <cellStyle name="20% - 강조색4 3" xfId="135"/>
    <cellStyle name="20% - 강조색4 4" xfId="120"/>
    <cellStyle name="20% - 강조색4 4 2" xfId="241"/>
    <cellStyle name="20% - 강조색4 5" xfId="183"/>
    <cellStyle name="20% - 강조색4 6" xfId="191"/>
    <cellStyle name="20% - 강조색4 7" xfId="256"/>
    <cellStyle name="20% - 강조색4 8" xfId="3303"/>
    <cellStyle name="20% - 강조색4 9" xfId="3318"/>
    <cellStyle name="20% - 강조색5" xfId="9" builtinId="46" customBuiltin="1"/>
    <cellStyle name="20% - 강조색5 10" xfId="3336"/>
    <cellStyle name="20% - 강조색5 11" xfId="3352"/>
    <cellStyle name="20% - 강조색5 12" xfId="3368"/>
    <cellStyle name="20% - 강조색5 2" xfId="10"/>
    <cellStyle name="20% - 강조색5 3" xfId="136"/>
    <cellStyle name="20% - 강조색5 4" xfId="124"/>
    <cellStyle name="20% - 강조색5 4 2" xfId="243"/>
    <cellStyle name="20% - 강조색5 5" xfId="185"/>
    <cellStyle name="20% - 강조색5 6" xfId="202"/>
    <cellStyle name="20% - 강조색5 7" xfId="258"/>
    <cellStyle name="20% - 강조색5 8" xfId="3305"/>
    <cellStyle name="20% - 강조색5 9" xfId="3320"/>
    <cellStyle name="20% - 강조색6" xfId="11" builtinId="50" customBuiltin="1"/>
    <cellStyle name="20% - 강조색6 10" xfId="3338"/>
    <cellStyle name="20% - 강조색6 11" xfId="3354"/>
    <cellStyle name="20% - 강조색6 12" xfId="3370"/>
    <cellStyle name="20% - 강조색6 2" xfId="12"/>
    <cellStyle name="20% - 강조색6 3" xfId="137"/>
    <cellStyle name="20% - 강조색6 4" xfId="128"/>
    <cellStyle name="20% - 강조색6 4 2" xfId="245"/>
    <cellStyle name="20% - 강조색6 5" xfId="187"/>
    <cellStyle name="20% - 강조색6 6" xfId="198"/>
    <cellStyle name="20% - 강조색6 7" xfId="260"/>
    <cellStyle name="20% - 강조색6 8" xfId="3307"/>
    <cellStyle name="20% - 강조색6 9" xfId="3322"/>
    <cellStyle name="3_99매출" xfId="769"/>
    <cellStyle name="40% - 强调文字颜色 1" xfId="770"/>
    <cellStyle name="40% - 强调文字颜色 2" xfId="771"/>
    <cellStyle name="40% - 强调文字颜色 3" xfId="772"/>
    <cellStyle name="40% - 强调文字颜色 4" xfId="773"/>
    <cellStyle name="40% - 强调文字颜色 5" xfId="774"/>
    <cellStyle name="40% - 强调文字颜色 6" xfId="775"/>
    <cellStyle name="40% - 강조색1" xfId="13" builtinId="31" customBuiltin="1"/>
    <cellStyle name="40% - 강조색1 10" xfId="3329"/>
    <cellStyle name="40% - 강조색1 11" xfId="3345"/>
    <cellStyle name="40% - 강조색1 12" xfId="3361"/>
    <cellStyle name="40% - 강조색1 2" xfId="14"/>
    <cellStyle name="40% - 강조색1 3" xfId="138"/>
    <cellStyle name="40% - 강조색1 4" xfId="109"/>
    <cellStyle name="40% - 강조색1 4 2" xfId="236"/>
    <cellStyle name="40% - 강조색1 5" xfId="178"/>
    <cellStyle name="40% - 강조색1 6" xfId="194"/>
    <cellStyle name="40% - 강조색1 7" xfId="251"/>
    <cellStyle name="40% - 강조색1 8" xfId="3298"/>
    <cellStyle name="40% - 강조색1 9" xfId="3313"/>
    <cellStyle name="40% - 강조색2" xfId="15" builtinId="35" customBuiltin="1"/>
    <cellStyle name="40% - 강조색2 10" xfId="3331"/>
    <cellStyle name="40% - 강조색2 11" xfId="3347"/>
    <cellStyle name="40% - 강조색2 12" xfId="3363"/>
    <cellStyle name="40% - 강조색2 2" xfId="16"/>
    <cellStyle name="40% - 강조색2 3" xfId="139"/>
    <cellStyle name="40% - 강조색2 4" xfId="113"/>
    <cellStyle name="40% - 강조색2 4 2" xfId="238"/>
    <cellStyle name="40% - 강조색2 5" xfId="180"/>
    <cellStyle name="40% - 강조색2 6" xfId="201"/>
    <cellStyle name="40% - 강조색2 7" xfId="253"/>
    <cellStyle name="40% - 강조색2 8" xfId="3300"/>
    <cellStyle name="40% - 강조색2 9" xfId="3315"/>
    <cellStyle name="40% - 강조색3" xfId="17" builtinId="39" customBuiltin="1"/>
    <cellStyle name="40% - 강조색3 10" xfId="3333"/>
    <cellStyle name="40% - 강조색3 11" xfId="3349"/>
    <cellStyle name="40% - 강조색3 12" xfId="3365"/>
    <cellStyle name="40% - 강조색3 2" xfId="18"/>
    <cellStyle name="40% - 강조색3 3" xfId="140"/>
    <cellStyle name="40% - 강조색3 4" xfId="117"/>
    <cellStyle name="40% - 강조색3 4 2" xfId="240"/>
    <cellStyle name="40% - 강조색3 5" xfId="182"/>
    <cellStyle name="40% - 강조색3 6" xfId="197"/>
    <cellStyle name="40% - 강조색3 7" xfId="255"/>
    <cellStyle name="40% - 강조색3 8" xfId="3302"/>
    <cellStyle name="40% - 강조색3 9" xfId="3317"/>
    <cellStyle name="40% - 강조색4" xfId="19" builtinId="43" customBuiltin="1"/>
    <cellStyle name="40% - 강조색4 10" xfId="3335"/>
    <cellStyle name="40% - 강조색4 11" xfId="3351"/>
    <cellStyle name="40% - 강조색4 12" xfId="3367"/>
    <cellStyle name="40% - 강조색4 2" xfId="20"/>
    <cellStyle name="40% - 강조색4 3" xfId="141"/>
    <cellStyle name="40% - 강조색4 4" xfId="121"/>
    <cellStyle name="40% - 강조색4 4 2" xfId="242"/>
    <cellStyle name="40% - 강조색4 5" xfId="184"/>
    <cellStyle name="40% - 강조색4 6" xfId="193"/>
    <cellStyle name="40% - 강조색4 7" xfId="257"/>
    <cellStyle name="40% - 강조색4 8" xfId="3304"/>
    <cellStyle name="40% - 강조색4 9" xfId="3319"/>
    <cellStyle name="40% - 강조색5" xfId="21" builtinId="47" customBuiltin="1"/>
    <cellStyle name="40% - 강조색5 10" xfId="3337"/>
    <cellStyle name="40% - 강조색5 11" xfId="3353"/>
    <cellStyle name="40% - 강조색5 12" xfId="3369"/>
    <cellStyle name="40% - 강조색5 2" xfId="22"/>
    <cellStyle name="40% - 강조색5 3" xfId="142"/>
    <cellStyle name="40% - 강조색5 4" xfId="125"/>
    <cellStyle name="40% - 강조색5 4 2" xfId="244"/>
    <cellStyle name="40% - 강조색5 5" xfId="186"/>
    <cellStyle name="40% - 강조색5 6" xfId="200"/>
    <cellStyle name="40% - 강조색5 7" xfId="259"/>
    <cellStyle name="40% - 강조색5 8" xfId="3306"/>
    <cellStyle name="40% - 강조색5 9" xfId="3321"/>
    <cellStyle name="40% - 강조색6" xfId="23" builtinId="51" customBuiltin="1"/>
    <cellStyle name="40% - 강조색6 10" xfId="3339"/>
    <cellStyle name="40% - 강조색6 11" xfId="3355"/>
    <cellStyle name="40% - 강조색6 12" xfId="3371"/>
    <cellStyle name="40% - 강조색6 2" xfId="24"/>
    <cellStyle name="40% - 강조색6 3" xfId="143"/>
    <cellStyle name="40% - 강조색6 4" xfId="129"/>
    <cellStyle name="40% - 강조색6 4 2" xfId="246"/>
    <cellStyle name="40% - 강조색6 5" xfId="188"/>
    <cellStyle name="40% - 강조색6 6" xfId="196"/>
    <cellStyle name="40% - 강조색6 7" xfId="261"/>
    <cellStyle name="40% - 강조색6 8" xfId="3308"/>
    <cellStyle name="40% - 강조색6 9" xfId="3323"/>
    <cellStyle name="60% - 强调文字颜色 1" xfId="776"/>
    <cellStyle name="60% - 强调文字颜色 2" xfId="777"/>
    <cellStyle name="60% - 强调文字颜色 3" xfId="778"/>
    <cellStyle name="60% - 强调文字颜色 4" xfId="779"/>
    <cellStyle name="60% - 强调文字颜色 5" xfId="780"/>
    <cellStyle name="60% - 强调文字颜色 6" xfId="781"/>
    <cellStyle name="60% - 강조색1" xfId="25" builtinId="32" customBuiltin="1"/>
    <cellStyle name="60% - 강조색1 2" xfId="26"/>
    <cellStyle name="60% - 강조색1 3" xfId="144"/>
    <cellStyle name="60% - 강조색1 4" xfId="110"/>
    <cellStyle name="60% - 강조색1 5" xfId="192"/>
    <cellStyle name="60% - 강조색2" xfId="27" builtinId="36" customBuiltin="1"/>
    <cellStyle name="60% - 강조색2 2" xfId="28"/>
    <cellStyle name="60% - 강조색2 3" xfId="145"/>
    <cellStyle name="60% - 강조색2 4" xfId="114"/>
    <cellStyle name="60% - 강조색2 5" xfId="203"/>
    <cellStyle name="60% - 강조색3" xfId="29" builtinId="40" customBuiltin="1"/>
    <cellStyle name="60% - 강조색3 2" xfId="30"/>
    <cellStyle name="60% - 강조색3 3" xfId="146"/>
    <cellStyle name="60% - 강조색3 4" xfId="118"/>
    <cellStyle name="60% - 강조색3 5" xfId="204"/>
    <cellStyle name="60% - 강조색4" xfId="31" builtinId="44" customBuiltin="1"/>
    <cellStyle name="60% - 강조색4 2" xfId="32"/>
    <cellStyle name="60% - 강조색4 3" xfId="147"/>
    <cellStyle name="60% - 강조색4 4" xfId="122"/>
    <cellStyle name="60% - 강조색4 5" xfId="205"/>
    <cellStyle name="60% - 강조색5" xfId="33" builtinId="48" customBuiltin="1"/>
    <cellStyle name="60% - 강조색5 2" xfId="34"/>
    <cellStyle name="60% - 강조색5 3" xfId="148"/>
    <cellStyle name="60% - 강조색5 4" xfId="126"/>
    <cellStyle name="60% - 강조색5 5" xfId="206"/>
    <cellStyle name="60% - 강조색6" xfId="35" builtinId="52" customBuiltin="1"/>
    <cellStyle name="60% - 강조색6 2" xfId="36"/>
    <cellStyle name="60% - 강조색6 3" xfId="149"/>
    <cellStyle name="60% - 강조색6 4" xfId="130"/>
    <cellStyle name="60% - 강조색6 5" xfId="207"/>
    <cellStyle name="Ⅰ" xfId="761"/>
    <cellStyle name="Ⅰ_현금흐름표설계_변환" xfId="762"/>
    <cellStyle name="A¡§¡©¡Ë¡þ¡ËO [0]_10¡Ë?u2AO " xfId="983"/>
    <cellStyle name="A¡§¡©¡Ë¡þ¡ËO_10¡Ë?u2AO " xfId="984"/>
    <cellStyle name="A¡§¡ⓒ¡E¡þ¡EO [0]_AO¡§uRCN￠R¨uU " xfId="985"/>
    <cellStyle name="A¡§¡ⓒ¡E¡þ¡EO_AO¡§uRCN￠R¨uU " xfId="986"/>
    <cellStyle name="A¨­???? [0]_2000¨?OER " xfId="987"/>
    <cellStyle name="A¨­????_2000¨?OER " xfId="988"/>
    <cellStyle name="A¨­￠￢￠O [0]_¡ÆⓒªAaAaAo(97)" xfId="989"/>
    <cellStyle name="A¨­¢¬¢Ò [0]_2000¨ùOER " xfId="990"/>
    <cellStyle name="A¨­￠￢￠O [0]_C¡IAo_AoAUAy¡ÆeC¡I " xfId="991"/>
    <cellStyle name="A¨­￠￢￠O_¡ÆⓒªAaAaAo(97)" xfId="992"/>
    <cellStyle name="A¨­¢¬¢Ò_2000¨ùOER " xfId="993"/>
    <cellStyle name="A¨­￠￢￠O_AoAUAy¡ÆeC¡I " xfId="994"/>
    <cellStyle name="aa" xfId="995"/>
    <cellStyle name="Actual Date" xfId="996"/>
    <cellStyle name="Åëè­" xfId="997"/>
    <cellStyle name="Åëè­ [0]" xfId="998"/>
    <cellStyle name="AeE­ [0]_¡U¾EU￢ A¾COºn±³ " xfId="999"/>
    <cellStyle name="ÅëÈ­ [0]_¸ÅÃâ°ü·Ã¾ç½Ä" xfId="1000"/>
    <cellStyle name="AeE­ [0]_¸e´a¹Y¿ø" xfId="1001"/>
    <cellStyle name="ÅëÈ­ [0]_¸é´ã¹Ý¿ø" xfId="1002"/>
    <cellStyle name="AeE­ [0]_¸e´a¹Y¿ø_¸e´a¹Y¿ø" xfId="1003"/>
    <cellStyle name="ÅëÈ­ [0]_¸é´ã¹Ý¿ø_¸é´ã¹Ý¿ø" xfId="1004"/>
    <cellStyle name="AeE­ [0]_¸e´a¹Y¿ø_¸e´a¹Y¿ø_Borrowing as of 2003.7.31" xfId="1009"/>
    <cellStyle name="ÅëÈ­ [0]_¸é´ã¹Ý¿ø_¸é´ã¹Ý¿ø_Borrowing as of 2003.7.31" xfId="1010"/>
    <cellStyle name="AeE­ [0]_¸e´a¹Y¿ø_¸e´a¹Y¿ø_securi_schedule" xfId="1011"/>
    <cellStyle name="ÅëÈ­ [0]_¸é´ã¹Ý¿ø_¸é´ã¹Ý¿ø_securi_schedule" xfId="1012"/>
    <cellStyle name="AeE­ [0]_¸e´a¹Y¿ø_¸e´a¹Y¿ø_제외자산리스트_0725" xfId="1005"/>
    <cellStyle name="ÅëÈ­ [0]_¸é´ã¹Ý¿ø_¸é´ã¹Ý¿ø_제외자산리스트_0725" xfId="1006"/>
    <cellStyle name="AeE­ [0]_¸e´a¹Y¿ø_¸e´a¹Y¿ø_현가평가_choi" xfId="1007"/>
    <cellStyle name="ÅëÈ­ [0]_¸é´ã¹Ý¿ø_¸é´ã¹Ý¿ø_현가평가_choi" xfId="1008"/>
    <cellStyle name="AeE­ [0]_¸e´a¹Y¿ø_≫o´a¹Y¿ø" xfId="1013"/>
    <cellStyle name="ÅëÈ­ [0]_¸é´ã¹Ý¿ø_현가평가_choi" xfId="1014"/>
    <cellStyle name="AeE­ [0]_±¹³≫¿μ¾÷" xfId="1015"/>
    <cellStyle name="ÅëÈ­ [0]_±â¾ÈÁö" xfId="1016"/>
    <cellStyle name="AeE­ [0]_±aA¸" xfId="1017"/>
    <cellStyle name="ÅëÈ­ [0]_°ü¸®Ç×¸ñ_¾÷Á¾º° " xfId="1018"/>
    <cellStyle name="AeE­ [0]_¾c½A " xfId="1019"/>
    <cellStyle name="ÅëÈ­ [0]_¹ÝÀå_현가평가_choi" xfId="1020"/>
    <cellStyle name="AeE­ [0]_Ao¿ªE¸¼o_1" xfId="1021"/>
    <cellStyle name="ÅëÈ­ [0]_Áö¿ªÈ¸¼ö_1" xfId="1022"/>
    <cellStyle name="AeE­ [0]_Ao¿ªE¸¼o_1_Borrowing as of 2003.7.31" xfId="1027"/>
    <cellStyle name="ÅëÈ­ [0]_Áö¿ªÈ¸¼ö_1_Borrowing as of 2003.7.31" xfId="1028"/>
    <cellStyle name="AeE­ [0]_Ao¿ªE¸¼o_1_securi_schedule" xfId="1029"/>
    <cellStyle name="ÅëÈ­ [0]_Áö¿ªÈ¸¼ö_1_securi_schedule" xfId="1030"/>
    <cellStyle name="AeE­ [0]_Ao¿ªE¸¼o_1_제외자산리스트_0725" xfId="1023"/>
    <cellStyle name="ÅëÈ­ [0]_Áö¿ªÈ¸¼ö_1_제외자산리스트_0725" xfId="1024"/>
    <cellStyle name="AeE­ [0]_Ao¿ªE¸¼o_1_현가평가_choi" xfId="1025"/>
    <cellStyle name="ÅëÈ­ [0]_Áö¿ªÈ¸¼ö_1_현가평가_choi" xfId="1026"/>
    <cellStyle name="AeE­ [0]_Ao¿ªE¸¼o_Borrowing as of 2003.7.31" xfId="1035"/>
    <cellStyle name="ÅëÈ­ [0]_Áö¿ªÈ¸¼ö_Borrowing as of 2003.7.31" xfId="1036"/>
    <cellStyle name="AeE­ [0]_Ao¿ªE¸¼o_securi_schedule" xfId="1037"/>
    <cellStyle name="ÅëÈ­ [0]_Áö¿ªÈ¸¼ö_securi_schedule" xfId="1038"/>
    <cellStyle name="AeE­ [0]_Ao¿ªE¸¼o_제외자산리스트_0725" xfId="1031"/>
    <cellStyle name="ÅëÈ­ [0]_Áö¿ªÈ¸¼ö_제외자산리스트_0725" xfId="1032"/>
    <cellStyle name="AeE­ [0]_Ao¿ªE¸¼o_현가평가_choi" xfId="1033"/>
    <cellStyle name="ÅëÈ­ [0]_Áö¿ªÈ¸¼ö_현가평가_choi" xfId="1034"/>
    <cellStyle name="AeE­ [0]_Ao¿ªμ¶AE" xfId="1039"/>
    <cellStyle name="ÅëÈ­ [0]_ÁÖ°£±ÙÅÂ" xfId="1040"/>
    <cellStyle name="AeE­ [0]_AO°￡E¸AC" xfId="1041"/>
    <cellStyle name="ÅëÈ­ [0]_ÁÖ°£È¸ÀÇ" xfId="1042"/>
    <cellStyle name="AeE­ [0]_AO°￡E¸AC_Borrowing as of 2003.7.31" xfId="1047"/>
    <cellStyle name="ÅëÈ­ [0]_ÁÖ°£È¸ÀÇ_Borrowing as of 2003.7.31" xfId="1048"/>
    <cellStyle name="AeE­ [0]_AO°￡E¸AC_securi_schedule" xfId="1049"/>
    <cellStyle name="ÅëÈ­ [0]_ÁÖ°£È¸ÀÇ_securi_schedule" xfId="1050"/>
    <cellStyle name="AeE­ [0]_AO°￡E¸AC_제외자산리스트_0725" xfId="1043"/>
    <cellStyle name="ÅëÈ­ [0]_ÁÖ°£È¸ÀÇ_제외자산리스트_0725" xfId="1044"/>
    <cellStyle name="AeE­ [0]_AO°￡E¸AC_현가평가_choi" xfId="1045"/>
    <cellStyle name="ÅëÈ­ [0]_ÁÖ°£È¸ÀÇ_현가평가_choi" xfId="1046"/>
    <cellStyle name="AeE­ [0]_AU¾÷CoE²" xfId="1051"/>
    <cellStyle name="ÅëÈ­ [0]_ÀÜ¾÷ÇöÈ²" xfId="1052"/>
    <cellStyle name="AeE­ [0]_C°AC¼­" xfId="1053"/>
    <cellStyle name="ÅëÈ­ [0]_Ç°ÀÇ¼­" xfId="1054"/>
    <cellStyle name="AeE­ [0]_C°AC¼­_Borrowing as of 2003.7.31" xfId="1059"/>
    <cellStyle name="ÅëÈ­ [0]_Ç°ÀÇ¼­_Borrowing as of 2003.7.31" xfId="1060"/>
    <cellStyle name="AeE­ [0]_C°AC¼­_securi_schedule" xfId="1061"/>
    <cellStyle name="ÅëÈ­ [0]_Ç°ÀÇ¼­_securi_schedule" xfId="1062"/>
    <cellStyle name="AeE­ [0]_C°AC¼­_제외자산리스트_0725" xfId="1055"/>
    <cellStyle name="ÅëÈ­ [0]_Ç°ÀÇ¼­_제외자산리스트_0725" xfId="1056"/>
    <cellStyle name="AeE­ [0]_C°AC¼­_현가평가_choi" xfId="1057"/>
    <cellStyle name="ÅëÈ­ [0]_Ç°ÀÇ¼­_현가평가_choi" xfId="1058"/>
    <cellStyle name="AeE­ [0]_INQUIRY ¿μ¾÷AßAø " xfId="1063"/>
    <cellStyle name="ÅëÈ­ [0]_laroux" xfId="1064"/>
    <cellStyle name="AeE­ [0]_laroux_1" xfId="1065"/>
    <cellStyle name="ÅëÈ­ [0]_laroux_1" xfId="1066"/>
    <cellStyle name="AeE­ [0]_laroux_1_Borrowing as of 2003.7.31" xfId="1071"/>
    <cellStyle name="ÅëÈ­ [0]_laroux_1_Borrowing as of 2003.7.31" xfId="1072"/>
    <cellStyle name="AeE­ [0]_laroux_1_securi_schedule" xfId="1073"/>
    <cellStyle name="ÅëÈ­ [0]_laroux_1_securi_schedule" xfId="1074"/>
    <cellStyle name="AeE­ [0]_laroux_1_제외자산리스트_0725" xfId="1067"/>
    <cellStyle name="ÅëÈ­ [0]_laroux_1_제외자산리스트_0725" xfId="1068"/>
    <cellStyle name="AeE­ [0]_laroux_1_현가평가_choi" xfId="1069"/>
    <cellStyle name="ÅëÈ­ [0]_laroux_1_현가평가_choi" xfId="1070"/>
    <cellStyle name="AeE­ [0]_ºI¹R³≫¿ª" xfId="1075"/>
    <cellStyle name="ÅëÈ­ [0]_PERSONAL" xfId="1076"/>
    <cellStyle name="AeE­ [0]_PERSONAL_1" xfId="1077"/>
    <cellStyle name="ÅëÈ­ [0]_PERSONAL_1" xfId="1078"/>
    <cellStyle name="AeE­ [0]_Sheet2" xfId="1079"/>
    <cellStyle name="ÅëÈ­ [0]_Sheet2" xfId="1080"/>
    <cellStyle name="AeE­ [0]_Sheet2_F123(DaeSang_YE)" xfId="1081"/>
    <cellStyle name="ÅëÈ­ [0]_Sheet2_F123(DaeSang_YE)" xfId="1082"/>
    <cellStyle name="AeE­_¡U¾EU￢ A¾COºn±³ " xfId="1083"/>
    <cellStyle name="Åëè­_¸åãâ" xfId="1084"/>
    <cellStyle name="AeE­_¸e´a¹Y¿ø" xfId="1085"/>
    <cellStyle name="ÅëÈ­_¸é´ã¹Ý¿ø" xfId="1086"/>
    <cellStyle name="AeE­_¸e´a¹Y¿ø_¸e´a¹Y¿ø" xfId="1087"/>
    <cellStyle name="ÅëÈ­_¸é´ã¹Ý¿ø_¸é´ã¹Ý¿ø" xfId="1088"/>
    <cellStyle name="AeE­_¸e´a¹Y¿ø_¸e´a¹Y¿ø_Borrowing as of 2003.7.31" xfId="1093"/>
    <cellStyle name="ÅëÈ­_¸é´ã¹Ý¿ø_¸é´ã¹Ý¿ø_Borrowing as of 2003.7.31" xfId="1094"/>
    <cellStyle name="AeE­_¸e´a¹Y¿ø_¸e´a¹Y¿ø_securi_schedule" xfId="1095"/>
    <cellStyle name="ÅëÈ­_¸é´ã¹Ý¿ø_¸é´ã¹Ý¿ø_securi_schedule" xfId="1096"/>
    <cellStyle name="AeE­_¸e´a¹Y¿ø_¸e´a¹Y¿ø_제외자산리스트_0725" xfId="1089"/>
    <cellStyle name="ÅëÈ­_¸é´ã¹Ý¿ø_¸é´ã¹Ý¿ø_제외자산리스트_0725" xfId="1090"/>
    <cellStyle name="AeE­_¸e´a¹Y¿ø_¸e´a¹Y¿ø_현가평가_choi" xfId="1091"/>
    <cellStyle name="ÅëÈ­_¸é´ã¹Ý¿ø_¸é´ã¹Ý¿ø_현가평가_choi" xfId="1092"/>
    <cellStyle name="AeE­_¸e´a¹Y¿ø_≫o´a¹Y¿ø" xfId="1097"/>
    <cellStyle name="ÅëÈ­_¸é´ã¹Ý¿ø_현가평가_choi" xfId="1098"/>
    <cellStyle name="AeE­_±¹³≫¿μ¾÷" xfId="1099"/>
    <cellStyle name="ÅëÈ­_±â¾ÈÁö" xfId="1100"/>
    <cellStyle name="AeE­_±aA¸" xfId="1101"/>
    <cellStyle name="ÅëÈ­_°øÁ¤ºÒ·®(O-7) " xfId="1102"/>
    <cellStyle name="AeE­_°u¸RC×¸n_¾÷A¾º° " xfId="1103"/>
    <cellStyle name="ÅëÈ­_µ¶ÃË¹Ý" xfId="1104"/>
    <cellStyle name="AeE­_¾c½A " xfId="1105"/>
    <cellStyle name="ÅëÈ­_¹ÝÀå_현가평가_choi" xfId="1106"/>
    <cellStyle name="AeE­_Ao¿ªE¸¼o" xfId="1107"/>
    <cellStyle name="ÅëÈ­_Áö¿ªÈ¸¼ö" xfId="1108"/>
    <cellStyle name="AeE­_Ao¿ªE¸¼o_1" xfId="1109"/>
    <cellStyle name="ÅëÈ­_Áö¿ªÈ¸¼ö_1" xfId="1110"/>
    <cellStyle name="AeE­_Ao¿ªE¸¼o_1_Borrowing as of 2003.7.31" xfId="1115"/>
    <cellStyle name="ÅëÈ­_Áö¿ªÈ¸¼ö_1_Borrowing as of 2003.7.31" xfId="1116"/>
    <cellStyle name="AeE­_Ao¿ªE¸¼o_1_securi_schedule" xfId="1117"/>
    <cellStyle name="ÅëÈ­_Áö¿ªÈ¸¼ö_1_securi_schedule" xfId="1118"/>
    <cellStyle name="AeE­_Ao¿ªE¸¼o_1_제외자산리스트_0725" xfId="1111"/>
    <cellStyle name="ÅëÈ­_Áö¿ªÈ¸¼ö_1_제외자산리스트_0725" xfId="1112"/>
    <cellStyle name="AeE­_Ao¿ªE¸¼o_1_현가평가_choi" xfId="1113"/>
    <cellStyle name="ÅëÈ­_Áö¿ªÈ¸¼ö_1_현가평가_choi" xfId="1114"/>
    <cellStyle name="AeE­_Ao¿ªE¸¼o_Borrowing as of 2003.7.31" xfId="1123"/>
    <cellStyle name="ÅëÈ­_Áö¿ªÈ¸¼ö_Borrowing as of 2003.7.31" xfId="1124"/>
    <cellStyle name="AeE­_Ao¿ªE¸¼o_securi_schedule" xfId="1125"/>
    <cellStyle name="ÅëÈ­_Áö¿ªÈ¸¼ö_securi_schedule" xfId="1126"/>
    <cellStyle name="AeE­_Ao¿ªE¸¼o_제외자산리스트_0725" xfId="1119"/>
    <cellStyle name="ÅëÈ­_Áö¿ªÈ¸¼ö_제외자산리스트_0725" xfId="1120"/>
    <cellStyle name="AeE­_Ao¿ªE¸¼o_현가평가_choi" xfId="1121"/>
    <cellStyle name="ÅëÈ­_Áö¿ªÈ¸¼ö_현가평가_choi" xfId="1122"/>
    <cellStyle name="AeE­_Ao¿ªμ¶AE" xfId="1127"/>
    <cellStyle name="ÅëÈ­_ÁÖ°£±ÙÅÂ" xfId="1128"/>
    <cellStyle name="AeE­_AO°￡E¸AC" xfId="1129"/>
    <cellStyle name="ÅëÈ­_ÁÖ°£È¸ÀÇ" xfId="1130"/>
    <cellStyle name="AeE­_AO°￡E¸AC_Borrowing as of 2003.7.31" xfId="1135"/>
    <cellStyle name="ÅëÈ­_ÁÖ°£È¸ÀÇ_Borrowing as of 2003.7.31" xfId="1136"/>
    <cellStyle name="AeE­_AO°￡E¸AC_securi_schedule" xfId="1137"/>
    <cellStyle name="ÅëÈ­_ÁÖ°£È¸ÀÇ_securi_schedule" xfId="1138"/>
    <cellStyle name="AeE­_AO°￡E¸AC_제외자산리스트_0725" xfId="1131"/>
    <cellStyle name="ÅëÈ­_ÁÖ°£È¸ÀÇ_제외자산리스트_0725" xfId="1132"/>
    <cellStyle name="AeE­_AO°￡E¸AC_현가평가_choi" xfId="1133"/>
    <cellStyle name="ÅëÈ­_ÁÖ°£È¸ÀÇ_현가평가_choi" xfId="1134"/>
    <cellStyle name="AeE­_AU¾÷CoE²" xfId="1139"/>
    <cellStyle name="ÅëÈ­_ÀÜ¾÷ÇöÈ²" xfId="1140"/>
    <cellStyle name="AeE­_C°AC¼­" xfId="1141"/>
    <cellStyle name="ÅëÈ­_Ç°ÀÇ¼­" xfId="1142"/>
    <cellStyle name="AeE­_C°AC¼­_Borrowing as of 2003.7.31" xfId="1147"/>
    <cellStyle name="ÅëÈ­_Ç°ÀÇ¼­_Borrowing as of 2003.7.31" xfId="1148"/>
    <cellStyle name="AeE­_C°AC¼­_securi_schedule" xfId="1149"/>
    <cellStyle name="ÅëÈ­_Ç°ÀÇ¼­_securi_schedule" xfId="1150"/>
    <cellStyle name="AeE­_C°AC¼­_제외자산리스트_0725" xfId="1143"/>
    <cellStyle name="ÅëÈ­_Ç°ÀÇ¼­_제외자산리스트_0725" xfId="1144"/>
    <cellStyle name="AeE­_C°AC¼­_현가평가_choi" xfId="1145"/>
    <cellStyle name="ÅëÈ­_Ç°ÀÇ¼­_현가평가_choi" xfId="1146"/>
    <cellStyle name="AeE­_INQUIRY ¿μ¾÷AßAø " xfId="1151"/>
    <cellStyle name="ÅëÈ­_laroux" xfId="1152"/>
    <cellStyle name="AeE­_laroux_1" xfId="1153"/>
    <cellStyle name="ÅëÈ­_laroux_1" xfId="1154"/>
    <cellStyle name="AeE­_laroux_1_Borrowing as of 2003.7.31" xfId="1159"/>
    <cellStyle name="ÅëÈ­_laroux_1_Borrowing as of 2003.7.31" xfId="1160"/>
    <cellStyle name="AeE­_laroux_1_securi_schedule" xfId="1161"/>
    <cellStyle name="ÅëÈ­_laroux_1_securi_schedule" xfId="1162"/>
    <cellStyle name="AeE­_laroux_1_제외자산리스트_0725" xfId="1155"/>
    <cellStyle name="ÅëÈ­_laroux_1_제외자산리스트_0725" xfId="1156"/>
    <cellStyle name="AeE­_laroux_1_현가평가_choi" xfId="1157"/>
    <cellStyle name="ÅëÈ­_laroux_1_현가평가_choi" xfId="1158"/>
    <cellStyle name="AeE­_ºI¹R³≫¿ª" xfId="1163"/>
    <cellStyle name="ÅëÈ­_PERSONAL" xfId="1164"/>
    <cellStyle name="AeE­_PERSONAL_1" xfId="1165"/>
    <cellStyle name="ÅëÈ­_PERSONAL_1" xfId="1166"/>
    <cellStyle name="AeE­_Sheet2" xfId="1167"/>
    <cellStyle name="ÅëÈ­_Sheet2" xfId="1168"/>
    <cellStyle name="AeE­_Sheet2_F123(DaeSang_YE)" xfId="1169"/>
    <cellStyle name="ÅëÈ­_Sheet2_F123(DaeSang_YE)" xfId="1170"/>
    <cellStyle name="AeE¡? [0]_2000¨?OER " xfId="1171"/>
    <cellStyle name="AeE¡?_2000¨?OER " xfId="1172"/>
    <cellStyle name="AeE¡© [0]_¡¾U©ö¡ì1_BS " xfId="1173"/>
    <cellStyle name="AeE¡©_2000¨ùOER " xfId="1174"/>
    <cellStyle name="AeE¡ⓒ [0]_¡ÆⓒªAaAaAo(97)" xfId="1175"/>
    <cellStyle name="AeE¡ⓒ_¡ÆⓒªAaAaAo(97)" xfId="1176"/>
    <cellStyle name="AeE¢®¨Ï [0]_10¡Ë?u2AO " xfId="1177"/>
    <cellStyle name="AeE¢®¨Ï_10¡Ë?u2AO " xfId="1178"/>
    <cellStyle name="AeE￠R¨I [0]_AO¡§uRCN￠R¨uU " xfId="1179"/>
    <cellStyle name="AeE￠R¨I_AO¡§uRCN￠R¨uU " xfId="1180"/>
    <cellStyle name="ALIGNMENT" xfId="1183"/>
    <cellStyle name="args.style" xfId="1184"/>
    <cellStyle name="Arial 10" xfId="1185"/>
    <cellStyle name="Arial 12" xfId="1186"/>
    <cellStyle name="Äþ¸¶" xfId="1187"/>
    <cellStyle name="Äþ¸¶ [0]" xfId="1188"/>
    <cellStyle name="AÞ¸¶ [0]_¡U¾EU￢ A¾COºn±³ " xfId="1189"/>
    <cellStyle name="ÄÞ¸¶ [0]_¸ÅÃâ°ü·Ã¾ç½Ä" xfId="1190"/>
    <cellStyle name="AÞ¸¶ [0]_¸e´a¹Y¿ø" xfId="1191"/>
    <cellStyle name="ÄÞ¸¶ [0]_¸é´ã¹Ý¿ø" xfId="1192"/>
    <cellStyle name="AÞ¸¶ [0]_¸e´a¹Y¿ø_¸e´a¹Y¿ø" xfId="1193"/>
    <cellStyle name="ÄÞ¸¶ [0]_¸é´ã¹Ý¿ø_¸é´ã¹Ý¿ø" xfId="1194"/>
    <cellStyle name="AÞ¸¶ [0]_¸e´a¹Y¿ø_¸e´a¹Y¿ø_Borrowing as of 2003.7.31" xfId="1199"/>
    <cellStyle name="ÄÞ¸¶ [0]_¸é´ã¹Ý¿ø_¸é´ã¹Ý¿ø_Borrowing as of 2003.7.31" xfId="1200"/>
    <cellStyle name="AÞ¸¶ [0]_¸e´a¹Y¿ø_¸e´a¹Y¿ø_securi_schedule" xfId="1201"/>
    <cellStyle name="ÄÞ¸¶ [0]_¸é´ã¹Ý¿ø_¸é´ã¹Ý¿ø_securi_schedule" xfId="1202"/>
    <cellStyle name="AÞ¸¶ [0]_¸e´a¹Y¿ø_¸e´a¹Y¿ø_제외자산리스트_0725" xfId="1195"/>
    <cellStyle name="ÄÞ¸¶ [0]_¸é´ã¹Ý¿ø_¸é´ã¹Ý¿ø_제외자산리스트_0725" xfId="1196"/>
    <cellStyle name="AÞ¸¶ [0]_¸e´a¹Y¿ø_¸e´a¹Y¿ø_현가평가_choi" xfId="1197"/>
    <cellStyle name="ÄÞ¸¶ [0]_¸é´ã¹Ý¿ø_¸é´ã¹Ý¿ø_현가평가_choi" xfId="1198"/>
    <cellStyle name="AÞ¸¶ [0]_¸e´a¹Y¿ø_≫o´a¹Y¿ø" xfId="1203"/>
    <cellStyle name="ÄÞ¸¶ [0]_¸é´ã¹Ý¿ø_현가평가_choi" xfId="1204"/>
    <cellStyle name="AÞ¸¶ [0]_±¹³≫¿μ¾÷" xfId="1205"/>
    <cellStyle name="ÄÞ¸¶ [0]_±â¾ÈÁö" xfId="1206"/>
    <cellStyle name="AÞ¸¶ [0]_±aA¸" xfId="1207"/>
    <cellStyle name="ÄÞ¸¶ [0]_µ¶ÃË¹Ý" xfId="1208"/>
    <cellStyle name="AÞ¸¶ [0]_½CAuCoE² _01.미수수익(선물환 외화정기)_재무실" xfId="1209"/>
    <cellStyle name="ÄÞ¸¶ [0]_¹®Á¦Á¡  " xfId="1210"/>
    <cellStyle name="AÞ¸¶ [0]_10¿u2AO _0006" xfId="1211"/>
    <cellStyle name="ÄÞ¸¶ [0]_¹ÝÀå" xfId="1212"/>
    <cellStyle name="AÞ¸¶ [0]_¹YAa_1" xfId="1213"/>
    <cellStyle name="ÄÞ¸¶ [0]_¹ÝÀå_1" xfId="1214"/>
    <cellStyle name="AÞ¸¶ [0]_¹YAa_1_Borrowing as of 2003.7.31" xfId="1219"/>
    <cellStyle name="ÄÞ¸¶ [0]_¹ÝÀå_1_Borrowing as of 2003.7.31" xfId="1220"/>
    <cellStyle name="AÞ¸¶ [0]_¹YAa_1_securi_schedule" xfId="1221"/>
    <cellStyle name="ÄÞ¸¶ [0]_¹ÝÀå_1_securi_schedule" xfId="1222"/>
    <cellStyle name="AÞ¸¶ [0]_¹YAa_1_제외자산리스트_0725" xfId="1215"/>
    <cellStyle name="ÄÞ¸¶ [0]_¹ÝÀå_1_제외자산리스트_0725" xfId="1216"/>
    <cellStyle name="AÞ¸¶ [0]_¹YAa_1_현가평가_choi" xfId="1217"/>
    <cellStyle name="ÄÞ¸¶ [0]_¹ÝÀå_1_현가평가_choi" xfId="1218"/>
    <cellStyle name="AÞ¸¶ [0]_¹YAa_Borrowing as of 2003.7.31" xfId="1227"/>
    <cellStyle name="ÄÞ¸¶ [0]_¹ÝÀå_Borrowing as of 2003.7.31" xfId="1228"/>
    <cellStyle name="AÞ¸¶ [0]_¹YAa_securi_schedule" xfId="1229"/>
    <cellStyle name="ÄÞ¸¶ [0]_¹ÝÀå_securi_schedule" xfId="1230"/>
    <cellStyle name="AÞ¸¶ [0]_¹YAa_제외자산리스트_0725" xfId="1223"/>
    <cellStyle name="ÄÞ¸¶ [0]_¹ÝÀå_제외자산리스트_0725" xfId="1224"/>
    <cellStyle name="AÞ¸¶ [0]_¹YAa_현가평가_choi" xfId="1225"/>
    <cellStyle name="ÄÞ¸¶ [0]_¹ÝÀå_현가평가_choi" xfId="1226"/>
    <cellStyle name="AÞ¸¶ [0]_A¤±C¹Y¿ø_Borrowing as of 2003.7.31" xfId="1235"/>
    <cellStyle name="ÄÞ¸¶ [0]_Ã¤±Ç¹Ý¿ø_Borrowing as of 2003.7.31" xfId="1236"/>
    <cellStyle name="AÞ¸¶ [0]_A¤±C¹Y¿ø_securi_schedule" xfId="1237"/>
    <cellStyle name="ÄÞ¸¶ [0]_Ã¤±Ç¹Ý¿ø_securi_schedule" xfId="1238"/>
    <cellStyle name="AÞ¸¶ [0]_A¤±C¹Y¿ø_제외자산리스트_0725" xfId="1231"/>
    <cellStyle name="ÄÞ¸¶ [0]_Ã¤±Ç¹Ý¿ø_제외자산리스트_0725" xfId="1232"/>
    <cellStyle name="AÞ¸¶ [0]_A¤±C¹Y¿ø_현가평가_choi" xfId="1233"/>
    <cellStyle name="ÄÞ¸¶ [0]_Ã¤±Ç¹Ý¿ø_현가평가_choi" xfId="1234"/>
    <cellStyle name="AÞ¸¶ [0]_A¶A÷º°" xfId="1239"/>
    <cellStyle name="ÄÞ¸¶ [0]_ÀÏÀÏÀÜ¾÷" xfId="1240"/>
    <cellStyle name="AÞ¸¶ [0]_Ao¿ªE¸¼o" xfId="1241"/>
    <cellStyle name="ÄÞ¸¶ [0]_Áö¿ªÈ¸¼ö" xfId="1242"/>
    <cellStyle name="AÞ¸¶ [0]_Ao¿ªE¸¼o_1" xfId="1243"/>
    <cellStyle name="ÄÞ¸¶ [0]_Áö¿ªÈ¸¼ö_1" xfId="1244"/>
    <cellStyle name="AÞ¸¶ [0]_Ao¿ªE¸¼o_1_Borrowing as of 2003.7.31" xfId="1249"/>
    <cellStyle name="ÄÞ¸¶ [0]_Áö¿ªÈ¸¼ö_1_Borrowing as of 2003.7.31" xfId="1250"/>
    <cellStyle name="AÞ¸¶ [0]_Ao¿ªE¸¼o_1_securi_schedule" xfId="1251"/>
    <cellStyle name="ÄÞ¸¶ [0]_Áö¿ªÈ¸¼ö_1_securi_schedule" xfId="1252"/>
    <cellStyle name="AÞ¸¶ [0]_Ao¿ªE¸¼o_1_제외자산리스트_0725" xfId="1245"/>
    <cellStyle name="ÄÞ¸¶ [0]_Áö¿ªÈ¸¼ö_1_제외자산리스트_0725" xfId="1246"/>
    <cellStyle name="AÞ¸¶ [0]_Ao¿ªE¸¼o_1_현가평가_choi" xfId="1247"/>
    <cellStyle name="ÄÞ¸¶ [0]_Áö¿ªÈ¸¼ö_1_현가평가_choi" xfId="1248"/>
    <cellStyle name="AÞ¸¶ [0]_Ao¿ªE¸¼o_Borrowing as of 2003.7.31" xfId="1257"/>
    <cellStyle name="ÄÞ¸¶ [0]_Áö¿ªÈ¸¼ö_Borrowing as of 2003.7.31" xfId="1258"/>
    <cellStyle name="AÞ¸¶ [0]_Ao¿ªE¸¼o_securi_schedule" xfId="1259"/>
    <cellStyle name="ÄÞ¸¶ [0]_Áö¿ªÈ¸¼ö_securi_schedule" xfId="1260"/>
    <cellStyle name="AÞ¸¶ [0]_Ao¿ªE¸¼o_제외자산리스트_0725" xfId="1253"/>
    <cellStyle name="ÄÞ¸¶ [0]_Áö¿ªÈ¸¼ö_제외자산리스트_0725" xfId="1254"/>
    <cellStyle name="AÞ¸¶ [0]_Ao¿ªE¸¼o_현가평가_choi" xfId="1255"/>
    <cellStyle name="ÄÞ¸¶ [0]_Áö¿ªÈ¸¼ö_현가평가_choi" xfId="1256"/>
    <cellStyle name="AÞ¸¶ [0]_Ao¿ªμ¶AE" xfId="1261"/>
    <cellStyle name="ÄÞ¸¶ [0]_ÁÖ°£±ÙÅÂ" xfId="1262"/>
    <cellStyle name="AÞ¸¶ [0]_AO°￡E¸AC" xfId="1263"/>
    <cellStyle name="ÄÞ¸¶ [0]_ÁÖ°£È¸ÀÇ" xfId="1264"/>
    <cellStyle name="AÞ¸¶ [0]_AO°￡E¸AC_Borrowing as of 2003.7.31" xfId="1269"/>
    <cellStyle name="ÄÞ¸¶ [0]_ÁÖ°£È¸ÀÇ_Borrowing as of 2003.7.31" xfId="1270"/>
    <cellStyle name="AÞ¸¶ [0]_AO°￡E¸AC_securi_schedule" xfId="1271"/>
    <cellStyle name="ÄÞ¸¶ [0]_ÁÖ°£È¸ÀÇ_securi_schedule" xfId="1272"/>
    <cellStyle name="AÞ¸¶ [0]_AO°￡E¸AC_제외자산리스트_0725" xfId="1265"/>
    <cellStyle name="ÄÞ¸¶ [0]_ÁÖ°£È¸ÀÇ_제외자산리스트_0725" xfId="1266"/>
    <cellStyle name="AÞ¸¶ [0]_AO°￡E¸AC_현가평가_choi" xfId="1267"/>
    <cellStyle name="ÄÞ¸¶ [0]_ÁÖ°£È¸ÀÇ_현가평가_choi" xfId="1268"/>
    <cellStyle name="AÞ¸¶ [0]_AU¾÷CoE²" xfId="1273"/>
    <cellStyle name="ÄÞ¸¶ [0]_ÀÜ¾÷ÇöÈ²" xfId="1274"/>
    <cellStyle name="AÞ¸¶ [0]_C°AC¼­" xfId="1275"/>
    <cellStyle name="ÄÞ¸¶ [0]_Ç°ÀÇ¼­" xfId="1276"/>
    <cellStyle name="AÞ¸¶ [0]_C°AC¼­_Borrowing as of 2003.7.31" xfId="1281"/>
    <cellStyle name="ÄÞ¸¶ [0]_Ç°ÀÇ¼­_Borrowing as of 2003.7.31" xfId="1282"/>
    <cellStyle name="AÞ¸¶ [0]_C°AC¼­_securi_schedule" xfId="1283"/>
    <cellStyle name="ÄÞ¸¶ [0]_Ç°ÀÇ¼­_securi_schedule" xfId="1284"/>
    <cellStyle name="AÞ¸¶ [0]_C°AC¼­_제외자산리스트_0725" xfId="1277"/>
    <cellStyle name="ÄÞ¸¶ [0]_Ç°ÀÇ¼­_제외자산리스트_0725" xfId="1278"/>
    <cellStyle name="AÞ¸¶ [0]_C°AC¼­_현가평가_choi" xfId="1279"/>
    <cellStyle name="ÄÞ¸¶ [0]_Ç°ÀÇ¼­_현가평가_choi" xfId="1280"/>
    <cellStyle name="AÞ¸¶ [0]_INQUIRY ¿μ¾÷AßAø " xfId="1285"/>
    <cellStyle name="ÄÞ¸¶ [0]_laroux" xfId="1286"/>
    <cellStyle name="AÞ¸¶ [0]_ºI¹R³≫¿ª" xfId="1287"/>
    <cellStyle name="ÄÞ¸¶ [0]_PERSONAL" xfId="1288"/>
    <cellStyle name="AÞ¸¶ [0]_PERSONAL_1" xfId="1289"/>
    <cellStyle name="ÄÞ¸¶ [0]_PERSONAL_1" xfId="1290"/>
    <cellStyle name="AÞ¸¶ [0]_Sheet2" xfId="1291"/>
    <cellStyle name="ÄÞ¸¶ [0]_Sheet2" xfId="1292"/>
    <cellStyle name="AÞ¸¶_¡U¾EU￢ A¾COºn±³ " xfId="1293"/>
    <cellStyle name="Äþ¸¶_¸åãâ" xfId="1294"/>
    <cellStyle name="AÞ¸¶_¸e´a¹Y¿ø" xfId="1295"/>
    <cellStyle name="ÄÞ¸¶_¸é´ã¹Ý¿ø" xfId="1296"/>
    <cellStyle name="AÞ¸¶_¸e´a¹Y¿ø_¸e´a¹Y¿ø" xfId="1297"/>
    <cellStyle name="ÄÞ¸¶_¸é´ã¹Ý¿ø_¸é´ã¹Ý¿ø" xfId="1298"/>
    <cellStyle name="AÞ¸¶_¸e´a¹Y¿ø_¸e´a¹Y¿ø_Borrowing as of 2003.7.31" xfId="1303"/>
    <cellStyle name="ÄÞ¸¶_¸é´ã¹Ý¿ø_¸é´ã¹Ý¿ø_Borrowing as of 2003.7.31" xfId="1304"/>
    <cellStyle name="AÞ¸¶_¸e´a¹Y¿ø_¸e´a¹Y¿ø_securi_schedule" xfId="1305"/>
    <cellStyle name="ÄÞ¸¶_¸é´ã¹Ý¿ø_¸é´ã¹Ý¿ø_securi_schedule" xfId="1306"/>
    <cellStyle name="AÞ¸¶_¸e´a¹Y¿ø_¸e´a¹Y¿ø_제외자산리스트_0725" xfId="1299"/>
    <cellStyle name="ÄÞ¸¶_¸é´ã¹Ý¿ø_¸é´ã¹Ý¿ø_제외자산리스트_0725" xfId="1300"/>
    <cellStyle name="AÞ¸¶_¸e´a¹Y¿ø_¸e´a¹Y¿ø_현가평가_choi" xfId="1301"/>
    <cellStyle name="ÄÞ¸¶_¸é´ã¹Ý¿ø_¸é´ã¹Ý¿ø_현가평가_choi" xfId="1302"/>
    <cellStyle name="AÞ¸¶_¸e´a¹Y¿ø_≫o´a¹Y¿ø" xfId="1307"/>
    <cellStyle name="ÄÞ¸¶_¸é´ã¹Ý¿ø_현가평가_choi" xfId="1308"/>
    <cellStyle name="AÞ¸¶_±¹³≫¿μ¾÷" xfId="1309"/>
    <cellStyle name="ÄÞ¸¶_±â¾ÈÁö" xfId="1310"/>
    <cellStyle name="AÞ¸¶_±aA¸" xfId="1311"/>
    <cellStyle name="ÄÞ¸¶_µ¶ÃË¹Ý" xfId="1312"/>
    <cellStyle name="AÞ¸¶_¾c½A " xfId="1313"/>
    <cellStyle name="ÄÞ¸¶_¹ÝÀå_현가평가_choi" xfId="1314"/>
    <cellStyle name="AÞ¸¶_Ao¿ªE¸¼o" xfId="1315"/>
    <cellStyle name="ÄÞ¸¶_Áö¿ªÈ¸¼ö" xfId="1316"/>
    <cellStyle name="AÞ¸¶_Ao¿ªE¸¼o_1" xfId="1317"/>
    <cellStyle name="ÄÞ¸¶_Áö¿ªÈ¸¼ö_1" xfId="1318"/>
    <cellStyle name="AÞ¸¶_Ao¿ªE¸¼o_1_Borrowing as of 2003.7.31" xfId="1323"/>
    <cellStyle name="ÄÞ¸¶_Áö¿ªÈ¸¼ö_1_Borrowing as of 2003.7.31" xfId="1324"/>
    <cellStyle name="AÞ¸¶_Ao¿ªE¸¼o_1_securi_schedule" xfId="1325"/>
    <cellStyle name="ÄÞ¸¶_Áö¿ªÈ¸¼ö_1_securi_schedule" xfId="1326"/>
    <cellStyle name="AÞ¸¶_Ao¿ªE¸¼o_1_제외자산리스트_0725" xfId="1319"/>
    <cellStyle name="ÄÞ¸¶_Áö¿ªÈ¸¼ö_1_제외자산리스트_0725" xfId="1320"/>
    <cellStyle name="AÞ¸¶_Ao¿ªE¸¼o_1_현가평가_choi" xfId="1321"/>
    <cellStyle name="ÄÞ¸¶_Áö¿ªÈ¸¼ö_1_현가평가_choi" xfId="1322"/>
    <cellStyle name="AÞ¸¶_Ao¿ªE¸¼o_Borrowing as of 2003.7.31" xfId="1331"/>
    <cellStyle name="ÄÞ¸¶_Áö¿ªÈ¸¼ö_Borrowing as of 2003.7.31" xfId="1332"/>
    <cellStyle name="AÞ¸¶_Ao¿ªE¸¼o_securi_schedule" xfId="1333"/>
    <cellStyle name="ÄÞ¸¶_Áö¿ªÈ¸¼ö_securi_schedule" xfId="1334"/>
    <cellStyle name="AÞ¸¶_Ao¿ªE¸¼o_제외자산리스트_0725" xfId="1327"/>
    <cellStyle name="ÄÞ¸¶_Áö¿ªÈ¸¼ö_제외자산리스트_0725" xfId="1328"/>
    <cellStyle name="AÞ¸¶_Ao¿ªE¸¼o_현가평가_choi" xfId="1329"/>
    <cellStyle name="ÄÞ¸¶_Áö¿ªÈ¸¼ö_현가평가_choi" xfId="1330"/>
    <cellStyle name="AÞ¸¶_Ao¿ªμ¶AE" xfId="1335"/>
    <cellStyle name="ÄÞ¸¶_ÁÖ°£±ÙÅÂ" xfId="1336"/>
    <cellStyle name="AÞ¸¶_AO°￡E¸AC" xfId="1337"/>
    <cellStyle name="ÄÞ¸¶_ÁÖ°£È¸ÀÇ" xfId="1338"/>
    <cellStyle name="AÞ¸¶_AO°￡E¸AC_Borrowing as of 2003.7.31" xfId="1343"/>
    <cellStyle name="ÄÞ¸¶_ÁÖ°£È¸ÀÇ_Borrowing as of 2003.7.31" xfId="1344"/>
    <cellStyle name="AÞ¸¶_AO°￡E¸AC_securi_schedule" xfId="1345"/>
    <cellStyle name="ÄÞ¸¶_ÁÖ°£È¸ÀÇ_securi_schedule" xfId="1346"/>
    <cellStyle name="AÞ¸¶_AO°￡E¸AC_제외자산리스트_0725" xfId="1339"/>
    <cellStyle name="ÄÞ¸¶_ÁÖ°£È¸ÀÇ_제외자산리스트_0725" xfId="1340"/>
    <cellStyle name="AÞ¸¶_AO°￡E¸AC_현가평가_choi" xfId="1341"/>
    <cellStyle name="ÄÞ¸¶_ÁÖ°£È¸ÀÇ_현가평가_choi" xfId="1342"/>
    <cellStyle name="AÞ¸¶_AU¾÷CoE²" xfId="1347"/>
    <cellStyle name="ÄÞ¸¶_ÀÜ¾÷ÇöÈ²" xfId="1348"/>
    <cellStyle name="AÞ¸¶_C°AC¼­" xfId="1349"/>
    <cellStyle name="ÄÞ¸¶_Ç°ÀÇ¼­" xfId="1350"/>
    <cellStyle name="AÞ¸¶_C°AC¼­_Borrowing as of 2003.7.31" xfId="1355"/>
    <cellStyle name="ÄÞ¸¶_Ç°ÀÇ¼­_Borrowing as of 2003.7.31" xfId="1356"/>
    <cellStyle name="AÞ¸¶_C°AC¼­_securi_schedule" xfId="1357"/>
    <cellStyle name="ÄÞ¸¶_Ç°ÀÇ¼­_securi_schedule" xfId="1358"/>
    <cellStyle name="AÞ¸¶_C°AC¼­_제외자산리스트_0725" xfId="1351"/>
    <cellStyle name="ÄÞ¸¶_Ç°ÀÇ¼­_제외자산리스트_0725" xfId="1352"/>
    <cellStyle name="AÞ¸¶_C°AC¼­_현가평가_choi" xfId="1353"/>
    <cellStyle name="ÄÞ¸¶_Ç°ÀÇ¼­_현가평가_choi" xfId="1354"/>
    <cellStyle name="AÞ¸¶_INQUIRY ¿μ¾÷AßAø " xfId="1359"/>
    <cellStyle name="ÄÞ¸¶_laroux" xfId="1360"/>
    <cellStyle name="AÞ¸¶_ºI¹R³≫¿ª" xfId="1361"/>
    <cellStyle name="ÄÞ¸¶_PERSONAL" xfId="1362"/>
    <cellStyle name="AÞ¸¶_PERSONAL_1" xfId="1363"/>
    <cellStyle name="ÄÞ¸¶_PERSONAL_1" xfId="1364"/>
    <cellStyle name="AÞ¸¶_Sheet2" xfId="1365"/>
    <cellStyle name="ÄÞ¸¶_Sheet2" xfId="1366"/>
    <cellStyle name="_x0001_b" xfId="1367"/>
    <cellStyle name="blue$00" xfId="1368"/>
    <cellStyle name="Body" xfId="1369"/>
    <cellStyle name="British Pound" xfId="1370"/>
    <cellStyle name="Burrency_Sheet1_97회비" xfId="1371"/>
    <cellStyle name="C¡?A¨ª_2000¨?OER " xfId="1372"/>
    <cellStyle name="C¡ÍA¨ª_¡¾©ö¢¯Ubal" xfId="1373"/>
    <cellStyle name="C¡IA¨ª_¡ÆⓒªAaAaAo(97)" xfId="1374"/>
    <cellStyle name="C¡ÍA¨ª_2000¨ùOER " xfId="1375"/>
    <cellStyle name="C¡IA¨ª_2000¨uOER _1월채권" xfId="1376"/>
    <cellStyle name="C¢®IA¡§¨£_3A¢®A ¡§¢®?¡§uoCu 62¢®¨ú¨Ïo¡§uO " xfId="1377"/>
    <cellStyle name="C￠RIA¡§¨￡_99¨Iⓒªa3¡E?u¡§¡þ￠RiA¡ER" xfId="1378"/>
    <cellStyle name="Ç¥áø" xfId="1379"/>
    <cellStyle name="C￥AØ_  FAB AIA¤  " xfId="1380"/>
    <cellStyle name="Ç¥ÁØ_´ëºñÇ¥ (2)_1_ºÎ´ëÅä°ø " xfId="1381"/>
    <cellStyle name="C￥AØ_´eºnC￥ (2)_ºI´eAa°ø " xfId="1382"/>
    <cellStyle name="Ç¥ÁØ_´ëºñÇ¥ (2)_ºÎ´ëÅä°ø " xfId="1383"/>
    <cellStyle name="C￥AØ_¸AAa.¼OAI " xfId="1384"/>
    <cellStyle name="Ç¥ÁØ_¸é´ã¹Ý¿ø" xfId="1385"/>
    <cellStyle name="C￥AØ_¸e´a¹Y¿ø_AP,manufacturing costs" xfId="1510"/>
    <cellStyle name="Ç¥ÁØ_¸é´ã¹Ý¿ø_AP,manufacturing costs" xfId="1511"/>
    <cellStyle name="C￥AØ_¸e´a¹Y¿ø_AP,manufacturing costs_재고평가" xfId="1512"/>
    <cellStyle name="Ç¥ÁØ_¸é´ã¹Ý¿ø_AP,manufacturing costs_재고평가" xfId="1513"/>
    <cellStyle name="C￥AØ_¸e´a¹Y¿ø_AP,가동시간,top10" xfId="1490"/>
    <cellStyle name="Ç¥ÁØ_¸é´ã¹Ý¿ø_AP,가동시간,top10" xfId="1491"/>
    <cellStyle name="C￥AØ_¸e´a¹Y¿ø_AP,가동시간,top10_additional appendix" xfId="1494"/>
    <cellStyle name="Ç¥ÁØ_¸é´ã¹Ý¿ø_AP,가동시간,top10_additional appendix" xfId="1495"/>
    <cellStyle name="C￥AØ_¸e´a¹Y¿ø_AP,가동시간,top10_additional appendix_AP,manufacturing costs" xfId="1498"/>
    <cellStyle name="Ç¥ÁØ_¸é´ã¹Ý¿ø_AP,가동시간,top10_additional appendix_AP,manufacturing costs" xfId="1499"/>
    <cellStyle name="C￥AØ_¸e´a¹Y¿ø_AP,가동시간,top10_additional appendix_appendix-lee.d.g" xfId="1500"/>
    <cellStyle name="Ç¥ÁØ_¸é´ã¹Ý¿ø_AP,가동시간,top10_additional appendix_appendix-lee.d.g" xfId="1501"/>
    <cellStyle name="C￥AØ_¸e´a¹Y¿ø_AP,가동시간,top10_additional appendix_wp file(0912)" xfId="1502"/>
    <cellStyle name="Ç¥ÁØ_¸é´ã¹Ý¿ø_AP,가동시간,top10_additional appendix_wp file(0912)" xfId="1503"/>
    <cellStyle name="C￥AØ_¸e´a¹Y¿ø_AP,가동시간,top10_additional appendix_재고평가" xfId="1496"/>
    <cellStyle name="Ç¥ÁØ_¸é´ã¹Ý¿ø_AP,가동시간,top10_additional appendix_재고평가" xfId="1497"/>
    <cellStyle name="C￥AØ_¸e´a¹Y¿ø_AP,가동시간,top10_AP,manufacturing costs" xfId="1504"/>
    <cellStyle name="Ç¥ÁØ_¸é´ã¹Ý¿ø_AP,가동시간,top10_AP,manufacturing costs" xfId="1505"/>
    <cellStyle name="C￥AØ_¸e´a¹Y¿ø_AP,가동시간,top10_appendix-lee.d.g" xfId="1506"/>
    <cellStyle name="Ç¥ÁØ_¸é´ã¹Ý¿ø_AP,가동시간,top10_appendix-lee.d.g" xfId="1507"/>
    <cellStyle name="C￥AØ_¸e´a¹Y¿ø_AP,가동시간,top10_wp file(0912)" xfId="1508"/>
    <cellStyle name="Ç¥ÁØ_¸é´ã¹Ý¿ø_AP,가동시간,top10_wp file(0912)" xfId="1509"/>
    <cellStyle name="C￥AØ_¸e´a¹Y¿ø_AP,가동시간,top10_재고평가" xfId="1492"/>
    <cellStyle name="Ç¥ÁØ_¸é´ã¹Ý¿ø_AP,가동시간,top10_재고평가" xfId="1493"/>
    <cellStyle name="C￥AØ_¸e´a¹Y¿ø_Appendix" xfId="1514"/>
    <cellStyle name="Ç¥ÁØ_¸é´ã¹Ý¿ø_Appendix" xfId="1515"/>
    <cellStyle name="C￥AØ_¸e´a¹Y¿ø_Appendix-I,II,VD,VII,VIIABC,VIII,VIIIAB,IX,X,XI,XII,XIV,XXA,XXIA" xfId="1516"/>
    <cellStyle name="Ç¥ÁØ_¸é´ã¹Ý¿ø_Appendix-I,II,VD,VII,VIIABC,VIII,VIIIAB,IX,X,XI,XII,XIV,XXA,XXIA" xfId="1517"/>
    <cellStyle name="C￥AØ_¸e´a¹Y¿ø_appendix-lee.d.g" xfId="1518"/>
    <cellStyle name="Ç¥ÁØ_¸é´ã¹Ý¿ø_appendix-lee.d.g" xfId="1519"/>
    <cellStyle name="C￥AØ_¸e´a¹Y¿ø_BS-Appendix" xfId="1520"/>
    <cellStyle name="Ç¥ÁØ_¸é´ã¹Ý¿ø_BS-Appendix" xfId="1521"/>
    <cellStyle name="C￥AØ_¸e´a¹Y¿ø_JP" xfId="1522"/>
    <cellStyle name="Ç¥ÁØ_¸é´ã¹Ý¿ø_JP" xfId="1523"/>
    <cellStyle name="C￥AØ_¸e´a¹Y¿ø_JP_Appendix for project YC" xfId="1526"/>
    <cellStyle name="Ç¥ÁØ_¸é´ã¹Ý¿ø_JP_Appendix for project YC" xfId="1527"/>
    <cellStyle name="C￥AØ_¸e´a¹Y¿ø_JP_Appendix(3-31 통합)" xfId="1528"/>
    <cellStyle name="Ç¥ÁØ_¸é´ã¹Ý¿ø_JP_Appendix(3-31 통합)" xfId="1529"/>
    <cellStyle name="C￥AØ_¸e´a¹Y¿ø_JP_Appendix(3-31 하장헌)" xfId="1530"/>
    <cellStyle name="Ç¥ÁØ_¸é´ã¹Ý¿ø_JP_Appendix(3-31 하장헌)" xfId="1531"/>
    <cellStyle name="C￥AØ_¸e´a¹Y¿ø_JP_Appendix_project YC" xfId="1532"/>
    <cellStyle name="Ç¥ÁØ_¸é´ã¹Ý¿ø_JP_Appendix_project YC" xfId="1533"/>
    <cellStyle name="C￥AØ_¸e´a¹Y¿ø_JP_Appendix-2002년" xfId="1534"/>
    <cellStyle name="Ç¥ÁØ_¸é´ã¹Ý¿ø_JP_Appendix-2002년" xfId="1535"/>
    <cellStyle name="C￥AØ_¸e´a¹Y¿ø_JP_Appendix-Final" xfId="1538"/>
    <cellStyle name="Ç¥ÁØ_¸é´ã¹Ý¿ø_JP_Appendix-Final" xfId="1539"/>
    <cellStyle name="C￥AØ_¸e´a¹Y¿ø_JP_Appendix-Final_1" xfId="1540"/>
    <cellStyle name="Ç¥ÁØ_¸é´ã¹Ý¿ø_JP_Appendix-Final_1" xfId="1541"/>
    <cellStyle name="C￥AØ_¸e´a¹Y¿ø_JP_Appendix-Final_1_Borrowing as of 2002" xfId="1542"/>
    <cellStyle name="Ç¥ÁØ_¸é´ã¹Ý¿ø_JP_Appendix-Final_1_Borrowing as of 2002" xfId="1543"/>
    <cellStyle name="C￥AØ_¸e´a¹Y¿ø_JP_Appendix-손현곤" xfId="1536"/>
    <cellStyle name="Ç¥ÁØ_¸é´ã¹Ý¿ø_JP_Appendix-손현곤" xfId="1537"/>
    <cellStyle name="C￥AØ_¸e´a¹Y¿ø_JP_Book1" xfId="1544"/>
    <cellStyle name="Ç¥ÁØ_¸é´ã¹Ý¿ø_JP_Book1" xfId="1545"/>
    <cellStyle name="C￥AØ_¸e´a¹Y¿ø_JP_국가별 제품별 마진율 분석" xfId="1524"/>
    <cellStyle name="Ç¥ÁØ_¸é´ã¹Ý¿ø_JP_국가별 제품별 마진율 분석" xfId="1525"/>
    <cellStyle name="C￥AØ_¸e´a¹Y¿ø_mc" xfId="1546"/>
    <cellStyle name="Ç¥ÁØ_¸é´ã¹Ý¿ø_mc" xfId="1547"/>
    <cellStyle name="C￥AØ_¸e´a¹Y¿ø_mc_additional appendix" xfId="1550"/>
    <cellStyle name="Ç¥ÁØ_¸é´ã¹Ý¿ø_mc_additional appendix" xfId="1551"/>
    <cellStyle name="C￥AØ_¸e´a¹Y¿ø_mc_additional appendix_AP,manufacturing costs" xfId="1554"/>
    <cellStyle name="Ç¥ÁØ_¸é´ã¹Ý¿ø_mc_additional appendix_AP,manufacturing costs" xfId="1555"/>
    <cellStyle name="C￥AØ_¸e´a¹Y¿ø_mc_additional appendix_appendix-lee.d.g" xfId="1556"/>
    <cellStyle name="Ç¥ÁØ_¸é´ã¹Ý¿ø_mc_additional appendix_appendix-lee.d.g" xfId="1557"/>
    <cellStyle name="C￥AØ_¸e´a¹Y¿ø_mc_additional appendix_wp file(0912)" xfId="1558"/>
    <cellStyle name="Ç¥ÁØ_¸é´ã¹Ý¿ø_mc_additional appendix_wp file(0912)" xfId="1559"/>
    <cellStyle name="C￥AØ_¸e´a¹Y¿ø_mc_additional appendix_재고평가" xfId="1552"/>
    <cellStyle name="Ç¥ÁØ_¸é´ã¹Ý¿ø_mc_additional appendix_재고평가" xfId="1553"/>
    <cellStyle name="C￥AØ_¸e´a¹Y¿ø_mc_AP,manufacturing costs" xfId="1560"/>
    <cellStyle name="Ç¥ÁØ_¸é´ã¹Ý¿ø_mc_AP,manufacturing costs" xfId="1561"/>
    <cellStyle name="C￥AØ_¸e´a¹Y¿ø_mc_appendix-lee.d.g" xfId="1562"/>
    <cellStyle name="Ç¥ÁØ_¸é´ã¹Ý¿ø_mc_appendix-lee.d.g" xfId="1563"/>
    <cellStyle name="C￥AØ_¸e´a¹Y¿ø_mc_wp file(0912)" xfId="1564"/>
    <cellStyle name="Ç¥ÁØ_¸é´ã¹Ý¿ø_mc_wp file(0912)" xfId="1565"/>
    <cellStyle name="C￥AØ_¸e´a¹Y¿ø_mc_재고평가" xfId="1548"/>
    <cellStyle name="Ç¥ÁØ_¸é´ã¹Ý¿ø_mc_재고평가" xfId="1549"/>
    <cellStyle name="C￥AØ_¸e´a¹Y¿ø_PL-Appendix" xfId="1566"/>
    <cellStyle name="Ç¥ÁØ_¸é´ã¹Ý¿ø_PL-Appendix" xfId="1567"/>
    <cellStyle name="C￥AØ_¸e´a¹Y¿ø_tables for report" xfId="1568"/>
    <cellStyle name="Ç¥ÁØ_¸é´ã¹Ý¿ø_wp file(0912)" xfId="1569"/>
    <cellStyle name="C￥AØ_¸e´a¹Y¿ø_wp file(0912)_1" xfId="1570"/>
    <cellStyle name="Ç¥ÁØ_¸é´ã¹Ý¿ø_wp file(0912)_1" xfId="1571"/>
    <cellStyle name="C￥AØ_¸e´a¹Y¿ø_wp file(0912)_1_Appendix for project YC" xfId="1574"/>
    <cellStyle name="Ç¥ÁØ_¸é´ã¹Ý¿ø_wp file(0912)_1_Appendix for project YC" xfId="1575"/>
    <cellStyle name="C￥AØ_¸e´a¹Y¿ø_wp file(0912)_1_Appendix(3-31 통합)" xfId="1576"/>
    <cellStyle name="Ç¥ÁØ_¸é´ã¹Ý¿ø_wp file(0912)_1_Appendix(3-31 통합)" xfId="1577"/>
    <cellStyle name="C￥AØ_¸e´a¹Y¿ø_wp file(0912)_1_Appendix(3-31 하장헌)" xfId="1578"/>
    <cellStyle name="Ç¥ÁØ_¸é´ã¹Ý¿ø_wp file(0912)_1_Appendix(3-31 하장헌)" xfId="1579"/>
    <cellStyle name="C￥AØ_¸e´a¹Y¿ø_wp file(0912)_1_Appendix_project YC" xfId="1580"/>
    <cellStyle name="Ç¥ÁØ_¸é´ã¹Ý¿ø_wp file(0912)_1_Appendix_project YC" xfId="1581"/>
    <cellStyle name="C￥AØ_¸e´a¹Y¿ø_wp file(0912)_1_Appendix-2002년" xfId="1582"/>
    <cellStyle name="Ç¥ÁØ_¸é´ã¹Ý¿ø_wp file(0912)_1_Appendix-2002년" xfId="1583"/>
    <cellStyle name="C￥AØ_¸e´a¹Y¿ø_wp file(0912)_1_Appendix-Final" xfId="1586"/>
    <cellStyle name="Ç¥ÁØ_¸é´ã¹Ý¿ø_wp file(0912)_1_Appendix-Final" xfId="1587"/>
    <cellStyle name="C￥AØ_¸e´a¹Y¿ø_wp file(0912)_1_Appendix-Final_1" xfId="1588"/>
    <cellStyle name="Ç¥ÁØ_¸é´ã¹Ý¿ø_wp file(0912)_1_Appendix-Final_1" xfId="1589"/>
    <cellStyle name="C￥AØ_¸e´a¹Y¿ø_wp file(0912)_1_Appendix-Final_1_Borrowing as of 2002" xfId="1590"/>
    <cellStyle name="Ç¥ÁØ_¸é´ã¹Ý¿ø_wp file(0912)_1_Appendix-Final_1_Borrowing as of 2002" xfId="1591"/>
    <cellStyle name="C￥AØ_¸e´a¹Y¿ø_wp file(0912)_1_Appendix-손현곤" xfId="1584"/>
    <cellStyle name="Ç¥ÁØ_¸é´ã¹Ý¿ø_wp file(0912)_1_Appendix-손현곤" xfId="1585"/>
    <cellStyle name="C￥AØ_¸e´a¹Y¿ø_wp file(0912)_1_Book1" xfId="1592"/>
    <cellStyle name="Ç¥ÁØ_¸é´ã¹Ý¿ø_wp file(0912)_1_Book1" xfId="1593"/>
    <cellStyle name="C￥AØ_¸e´a¹Y¿ø_wp file(0912)_1_국가별 제품별 마진율 분석" xfId="1572"/>
    <cellStyle name="Ç¥ÁØ_¸é´ã¹Ý¿ø_wp file(0912)_1_국가별 제품별 마진율 분석" xfId="1573"/>
    <cellStyle name="C￥AØ_¸e´a¹Y¿ø_wp file(0912)_Appendix" xfId="1596"/>
    <cellStyle name="Ç¥ÁØ_¸é´ã¹Ý¿ø_wp file(0912)_Appendix" xfId="1597"/>
    <cellStyle name="C￥AØ_¸e´a¹Y¿ø_wp file(0912)_Appendix(3-31 통합)" xfId="1598"/>
    <cellStyle name="Ç¥ÁØ_¸é´ã¹Ý¿ø_wp file(0912)_Appendix(3-31 통합)" xfId="1599"/>
    <cellStyle name="C￥AØ_¸e´a¹Y¿ø_wp file(0912)_Appendix(3-31 하장헌)" xfId="1600"/>
    <cellStyle name="Ç¥ÁØ_¸é´ã¹Ý¿ø_wp file(0912)_Appendix(3-31 하장헌)" xfId="1601"/>
    <cellStyle name="C￥AØ_¸e´a¹Y¿ø_wp file(0912)_Appendix-2002년" xfId="1602"/>
    <cellStyle name="Ç¥ÁØ_¸é´ã¹Ý¿ø_wp file(0912)_Appendix-2002년" xfId="1603"/>
    <cellStyle name="C￥AØ_¸e´a¹Y¿ø_wp file(0912)_Appendix-Final" xfId="1606"/>
    <cellStyle name="Ç¥ÁØ_¸é´ã¹Ý¿ø_wp file(0912)_Appendix-Final" xfId="1607"/>
    <cellStyle name="C￥AØ_¸e´a¹Y¿ø_wp file(0912)_Appendix-I,II,VD,VII,VIIABC,VIII,VIIIAB,IX,X,XI,XII,XIV,XXA,XXIA" xfId="1608"/>
    <cellStyle name="Ç¥ÁØ_¸é´ã¹Ý¿ø_wp file(0912)_Appendix-I,II,VD,VII,VIIABC,VIII,VIIIAB,IX,X,XI,XII,XIV,XXA,XXIA" xfId="1609"/>
    <cellStyle name="C￥AØ_¸e´a¹Y¿ø_wp file(0912)_Appendix-I,II,VD,VII,VIIABC,VIII,VIIIAB,IX,X,XI,XII,XIV,XXA,XXIA_Appendix for project YC" xfId="1612"/>
    <cellStyle name="Ç¥ÁØ_¸é´ã¹Ý¿ø_wp file(0912)_Appendix-I,II,VD,VII,VIIABC,VIII,VIIIAB,IX,X,XI,XII,XIV,XXA,XXIA_Appendix for project YC" xfId="1613"/>
    <cellStyle name="C￥AØ_¸e´a¹Y¿ø_wp file(0912)_Appendix-I,II,VD,VII,VIIABC,VIII,VIIIAB,IX,X,XI,XII,XIV,XXA,XXIA_Appendix(3-31 통합)" xfId="1614"/>
    <cellStyle name="Ç¥ÁØ_¸é´ã¹Ý¿ø_wp file(0912)_Appendix-I,II,VD,VII,VIIABC,VIII,VIIIAB,IX,X,XI,XII,XIV,XXA,XXIA_Appendix(3-31 통합)" xfId="1615"/>
    <cellStyle name="C￥AØ_¸e´a¹Y¿ø_wp file(0912)_Appendix-I,II,VD,VII,VIIABC,VIII,VIIIAB,IX,X,XI,XII,XIV,XXA,XXIA_Appendix(3-31 하장헌)" xfId="1616"/>
    <cellStyle name="Ç¥ÁØ_¸é´ã¹Ý¿ø_wp file(0912)_Appendix-I,II,VD,VII,VIIABC,VIII,VIIIAB,IX,X,XI,XII,XIV,XXA,XXIA_Appendix(3-31 하장헌)" xfId="1617"/>
    <cellStyle name="C￥AØ_¸e´a¹Y¿ø_wp file(0912)_Appendix-I,II,VD,VII,VIIABC,VIII,VIIIAB,IX,X,XI,XII,XIV,XXA,XXIA_Appendix_project YC" xfId="1618"/>
    <cellStyle name="Ç¥ÁØ_¸é´ã¹Ý¿ø_wp file(0912)_Appendix-I,II,VD,VII,VIIABC,VIII,VIIIAB,IX,X,XI,XII,XIV,XXA,XXIA_Appendix_project YC" xfId="1619"/>
    <cellStyle name="C￥AØ_¸e´a¹Y¿ø_wp file(0912)_Appendix-I,II,VD,VII,VIIABC,VIII,VIIIAB,IX,X,XI,XII,XIV,XXA,XXIA_Appendix-2002년" xfId="1620"/>
    <cellStyle name="Ç¥ÁØ_¸é´ã¹Ý¿ø_wp file(0912)_Appendix-I,II,VD,VII,VIIABC,VIII,VIIIAB,IX,X,XI,XII,XIV,XXA,XXIA_Appendix-2002년" xfId="1621"/>
    <cellStyle name="C￥AØ_¸e´a¹Y¿ø_wp file(0912)_Appendix-I,II,VD,VII,VIIABC,VIII,VIIIAB,IX,X,XI,XII,XIV,XXA,XXIA_Appendix-Final" xfId="1624"/>
    <cellStyle name="Ç¥ÁØ_¸é´ã¹Ý¿ø_wp file(0912)_Appendix-I,II,VD,VII,VIIABC,VIII,VIIIAB,IX,X,XI,XII,XIV,XXA,XXIA_Appendix-Final" xfId="1625"/>
    <cellStyle name="C￥AØ_¸e´a¹Y¿ø_wp file(0912)_Appendix-I,II,VD,VII,VIIABC,VIII,VIIIAB,IX,X,XI,XII,XIV,XXA,XXIA_Appendix-Final_1" xfId="1626"/>
    <cellStyle name="Ç¥ÁØ_¸é´ã¹Ý¿ø_wp file(0912)_Appendix-I,II,VD,VII,VIIABC,VIII,VIIIAB,IX,X,XI,XII,XIV,XXA,XXIA_Appendix-Final_1" xfId="1627"/>
    <cellStyle name="C￥AØ_¸e´a¹Y¿ø_wp file(0912)_Appendix-I,II,VD,VII,VIIABC,VIII,VIIIAB,IX,X,XI,XII,XIV,XXA,XXIA_Appendix-Final_1_Borrowing as of 2002" xfId="1628"/>
    <cellStyle name="Ç¥ÁØ_¸é´ã¹Ý¿ø_wp file(0912)_Appendix-I,II,VD,VII,VIIABC,VIII,VIIIAB,IX,X,XI,XII,XIV,XXA,XXIA_Appendix-Final_1_Borrowing as of 2002" xfId="1629"/>
    <cellStyle name="C￥AØ_¸e´a¹Y¿ø_wp file(0912)_Appendix-I,II,VD,VII,VIIABC,VIII,VIIIAB,IX,X,XI,XII,XIV,XXA,XXIA_Appendix-손현곤" xfId="1622"/>
    <cellStyle name="Ç¥ÁØ_¸é´ã¹Ý¿ø_wp file(0912)_Appendix-I,II,VD,VII,VIIABC,VIII,VIIIAB,IX,X,XI,XII,XIV,XXA,XXIA_Appendix-손현곤" xfId="1623"/>
    <cellStyle name="C￥AØ_¸e´a¹Y¿ø_wp file(0912)_Appendix-I,II,VD,VII,VIIABC,VIII,VIIIAB,IX,X,XI,XII,XIV,XXA,XXIA_Book1" xfId="1630"/>
    <cellStyle name="Ç¥ÁØ_¸é´ã¹Ý¿ø_wp file(0912)_Appendix-I,II,VD,VII,VIIABC,VIII,VIIIAB,IX,X,XI,XII,XIV,XXA,XXIA_Book1" xfId="1631"/>
    <cellStyle name="C￥AØ_¸e´a¹Y¿ø_wp file(0912)_Appendix-I,II,VD,VII,VIIABC,VIII,VIIIAB,IX,X,XI,XII,XIV,XXA,XXIA_국가별 제품별 마진율 분석" xfId="1610"/>
    <cellStyle name="Ç¥ÁØ_¸é´ã¹Ý¿ø_wp file(0912)_Appendix-I,II,VD,VII,VIIABC,VIII,VIIIAB,IX,X,XI,XII,XIV,XXA,XXIA_국가별 제품별 마진율 분석" xfId="1611"/>
    <cellStyle name="C￥AØ_¸e´a¹Y¿ø_wp file(0912)_appendix-lee.d.g" xfId="1632"/>
    <cellStyle name="Ç¥ÁØ_¸é´ã¹Ý¿ø_wp file(0912)_appendix-lee.d.g" xfId="1633"/>
    <cellStyle name="C￥AØ_¸e´a¹Y¿ø_wp file(0912)_appendix-lee.d.g_Appendix for project YC" xfId="1636"/>
    <cellStyle name="Ç¥ÁØ_¸é´ã¹Ý¿ø_wp file(0912)_appendix-lee.d.g_Appendix for project YC" xfId="1637"/>
    <cellStyle name="C￥AØ_¸e´a¹Y¿ø_wp file(0912)_appendix-lee.d.g_Appendix(3-31 통합)" xfId="1638"/>
    <cellStyle name="Ç¥ÁØ_¸é´ã¹Ý¿ø_wp file(0912)_appendix-lee.d.g_Appendix(3-31 통합)" xfId="1639"/>
    <cellStyle name="C￥AØ_¸e´a¹Y¿ø_wp file(0912)_appendix-lee.d.g_Appendix(3-31 하장헌)" xfId="1640"/>
    <cellStyle name="Ç¥ÁØ_¸é´ã¹Ý¿ø_wp file(0912)_appendix-lee.d.g_Appendix(3-31 하장헌)" xfId="1641"/>
    <cellStyle name="C￥AØ_¸e´a¹Y¿ø_wp file(0912)_appendix-lee.d.g_Appendix_project YC" xfId="1642"/>
    <cellStyle name="Ç¥ÁØ_¸é´ã¹Ý¿ø_wp file(0912)_appendix-lee.d.g_Appendix_project YC" xfId="1643"/>
    <cellStyle name="C￥AØ_¸e´a¹Y¿ø_wp file(0912)_appendix-lee.d.g_Appendix-2002년" xfId="1644"/>
    <cellStyle name="Ç¥ÁØ_¸é´ã¹Ý¿ø_wp file(0912)_appendix-lee.d.g_Appendix-2002년" xfId="1645"/>
    <cellStyle name="C￥AØ_¸e´a¹Y¿ø_wp file(0912)_appendix-lee.d.g_Appendix-Final" xfId="1648"/>
    <cellStyle name="Ç¥ÁØ_¸é´ã¹Ý¿ø_wp file(0912)_appendix-lee.d.g_Appendix-Final" xfId="1649"/>
    <cellStyle name="C￥AØ_¸e´a¹Y¿ø_wp file(0912)_appendix-lee.d.g_Appendix-Final_1" xfId="1650"/>
    <cellStyle name="Ç¥ÁØ_¸é´ã¹Ý¿ø_wp file(0912)_appendix-lee.d.g_Appendix-Final_1" xfId="1651"/>
    <cellStyle name="C￥AØ_¸e´a¹Y¿ø_wp file(0912)_appendix-lee.d.g_Appendix-Final_1_Borrowing as of 2002" xfId="1652"/>
    <cellStyle name="Ç¥ÁØ_¸é´ã¹Ý¿ø_wp file(0912)_appendix-lee.d.g_Appendix-Final_1_Borrowing as of 2002" xfId="1653"/>
    <cellStyle name="C￥AØ_¸e´a¹Y¿ø_wp file(0912)_appendix-lee.d.g_Appendix-손현곤" xfId="1646"/>
    <cellStyle name="Ç¥ÁØ_¸é´ã¹Ý¿ø_wp file(0912)_appendix-lee.d.g_Appendix-손현곤" xfId="1647"/>
    <cellStyle name="C￥AØ_¸e´a¹Y¿ø_wp file(0912)_appendix-lee.d.g_Book1" xfId="1654"/>
    <cellStyle name="Ç¥ÁØ_¸é´ã¹Ý¿ø_wp file(0912)_appendix-lee.d.g_Book1" xfId="1655"/>
    <cellStyle name="C￥AØ_¸e´a¹Y¿ø_wp file(0912)_appendix-lee.d.g_국가별 제품별 마진율 분석" xfId="1634"/>
    <cellStyle name="Ç¥ÁØ_¸é´ã¹Ý¿ø_wp file(0912)_appendix-lee.d.g_국가별 제품별 마진율 분석" xfId="1635"/>
    <cellStyle name="C￥AØ_¸e´a¹Y¿ø_wp file(0912)_Appendix-손현곤" xfId="1604"/>
    <cellStyle name="Ç¥ÁØ_¸é´ã¹Ý¿ø_wp file(0912)_Appendix-손현곤" xfId="1605"/>
    <cellStyle name="C￥AØ_¸e´a¹Y¿ø_wp file(0912)_Book1" xfId="1656"/>
    <cellStyle name="Ç¥ÁØ_¸é´ã¹Ý¿ø_wp file(0912)_Book1" xfId="1657"/>
    <cellStyle name="C￥AØ_¸e´a¹Y¿ø_wp file(0912)_JP" xfId="1658"/>
    <cellStyle name="Ç¥ÁØ_¸é´ã¹Ý¿ø_wp file(0912)_JP" xfId="1659"/>
    <cellStyle name="C￥AØ_¸e´a¹Y¿ø_wp file(0912)_wp file(0912)" xfId="1660"/>
    <cellStyle name="Ç¥ÁØ_¸é´ã¹Ý¿ø_wp file(0912)_wp file(0912)" xfId="1661"/>
    <cellStyle name="C￥AØ_¸e´a¹Y¿ø_wp file(0912)_국가별 제품별 마진율 분석" xfId="1594"/>
    <cellStyle name="Ç¥ÁØ_¸é´ã¹Ý¿ø_wp file(0912)_국가별 제품별 마진율 분석" xfId="1595"/>
    <cellStyle name="C￥AØ_¸e´a¹Y¿ø_매입채무" xfId="1386"/>
    <cellStyle name="Ç¥ÁØ_¸é´ã¹Ý¿ø_매입채무" xfId="1387"/>
    <cellStyle name="C￥AØ_¸e´a¹Y¿ø_매입채무_appendix-lee.d.g" xfId="1390"/>
    <cellStyle name="Ç¥ÁØ_¸é´ã¹Ý¿ø_매입채무_appendix-lee.d.g" xfId="1391"/>
    <cellStyle name="C￥AØ_¸e´a¹Y¿ø_매입채무_wp file(0912)" xfId="1392"/>
    <cellStyle name="Ç¥ÁØ_¸é´ã¹Ý¿ø_매입채무_wp file(0912)" xfId="1393"/>
    <cellStyle name="C￥AØ_¸e´a¹Y¿ø_매입채무_재고평가" xfId="1388"/>
    <cellStyle name="Ç¥ÁØ_¸é´ã¹Ý¿ø_매입채무_재고평가" xfId="1389"/>
    <cellStyle name="C￥AØ_¸e´a¹Y¿ø_연결BS" xfId="1394"/>
    <cellStyle name="Ç¥ÁØ_¸é´ã¹Ý¿ø_연결BS" xfId="1395"/>
    <cellStyle name="C￥AØ_¸e´a¹Y¿ø_연결BS_additional appendix" xfId="1398"/>
    <cellStyle name="Ç¥ÁØ_¸é´ã¹Ý¿ø_연결BS_additional appendix" xfId="1399"/>
    <cellStyle name="C￥AØ_¸e´a¹Y¿ø_연결BS_additional appendix_AP,manufacturing costs" xfId="1402"/>
    <cellStyle name="Ç¥ÁØ_¸é´ã¹Ý¿ø_연결BS_additional appendix_AP,manufacturing costs" xfId="1403"/>
    <cellStyle name="C￥AØ_¸e´a¹Y¿ø_연결BS_additional appendix_appendix-lee.d.g" xfId="1404"/>
    <cellStyle name="Ç¥ÁØ_¸é´ã¹Ý¿ø_연결BS_additional appendix_appendix-lee.d.g" xfId="1405"/>
    <cellStyle name="C￥AØ_¸e´a¹Y¿ø_연결BS_additional appendix_wp file(0912)" xfId="1406"/>
    <cellStyle name="Ç¥ÁØ_¸é´ã¹Ý¿ø_연결BS_additional appendix_wp file(0912)" xfId="1407"/>
    <cellStyle name="C￥AØ_¸e´a¹Y¿ø_연결BS_additional appendix_재고평가" xfId="1400"/>
    <cellStyle name="Ç¥ÁØ_¸é´ã¹Ý¿ø_연결BS_additional appendix_재고평가" xfId="1401"/>
    <cellStyle name="C￥AØ_¸e´a¹Y¿ø_연결BS_AP,manufacturing costs" xfId="1408"/>
    <cellStyle name="Ç¥ÁØ_¸é´ã¹Ý¿ø_연결BS_AP,manufacturing costs" xfId="1409"/>
    <cellStyle name="C￥AØ_¸e´a¹Y¿ø_연결BS_appendix-lee.d.g" xfId="1410"/>
    <cellStyle name="Ç¥ÁØ_¸é´ã¹Ý¿ø_연결BS_appendix-lee.d.g" xfId="1411"/>
    <cellStyle name="C￥AØ_¸e´a¹Y¿ø_연결BS_wp file(0912)" xfId="1412"/>
    <cellStyle name="Ç¥ÁØ_¸é´ã¹Ý¿ø_연결BS_wp file(0912)" xfId="1413"/>
    <cellStyle name="C￥AØ_¸e´a¹Y¿ø_연결BS_재고평가" xfId="1396"/>
    <cellStyle name="Ç¥ÁØ_¸é´ã¹Ý¿ø_연결BS_재고평가" xfId="1397"/>
    <cellStyle name="C￥AØ_¸e´a¹Y¿ø_재고평가" xfId="1414"/>
    <cellStyle name="Ç¥ÁØ_¸é´ã¹Ý¿ø_재고평가" xfId="1415"/>
    <cellStyle name="C￥AØ_¸e´a¹Y¿ø_재고평가_Appendix" xfId="1418"/>
    <cellStyle name="Ç¥ÁØ_¸é´ã¹Ý¿ø_재고평가_Appendix" xfId="1419"/>
    <cellStyle name="C￥AØ_¸e´a¹Y¿ø_재고평가_Appendix for project YC" xfId="1420"/>
    <cellStyle name="Ç¥ÁØ_¸é´ã¹Ý¿ø_재고평가_Appendix for project YC" xfId="1421"/>
    <cellStyle name="C￥AØ_¸e´a¹Y¿ø_재고평가_Appendix(3-31 통합)" xfId="1422"/>
    <cellStyle name="Ç¥ÁØ_¸é´ã¹Ý¿ø_재고평가_Appendix(3-31 통합)" xfId="1423"/>
    <cellStyle name="C￥AØ_¸e´a¹Y¿ø_재고평가_Appendix(3-31 하장헌)" xfId="1424"/>
    <cellStyle name="Ç¥ÁØ_¸é´ã¹Ý¿ø_재고평가_Appendix(3-31 하장헌)" xfId="1425"/>
    <cellStyle name="C￥AØ_¸e´a¹Y¿ø_재고평가_Appendix_project YC" xfId="1426"/>
    <cellStyle name="Ç¥ÁØ_¸é´ã¹Ý¿ø_재고평가_Appendix_project YC" xfId="1427"/>
    <cellStyle name="C￥AØ_¸e´a¹Y¿ø_재고평가_Appendix-2002년" xfId="1428"/>
    <cellStyle name="Ç¥ÁØ_¸é´ã¹Ý¿ø_재고평가_Appendix-2002년" xfId="1429"/>
    <cellStyle name="C￥AØ_¸e´a¹Y¿ø_재고평가_Appendix-Final" xfId="1432"/>
    <cellStyle name="Ç¥ÁØ_¸é´ã¹Ý¿ø_재고평가_Appendix-Final" xfId="1433"/>
    <cellStyle name="C￥AØ_¸e´a¹Y¿ø_재고평가_Appendix-I,II,VD,VII,VIIABC,VIII,VIIIAB,IX,X,XI,XII,XIV,XXA,XXIA" xfId="1434"/>
    <cellStyle name="Ç¥ÁØ_¸é´ã¹Ý¿ø_재고평가_Appendix-I,II,VD,VII,VIIABC,VIII,VIIIAB,IX,X,XI,XII,XIV,XXA,XXIA" xfId="1435"/>
    <cellStyle name="C￥AØ_¸e´a¹Y¿ø_재고평가_Appendix-I,II,VD,VII,VIIABC,VIII,VIIIAB,IX,X,XI,XII,XIV,XXA,XXIA_Appendix for project YC" xfId="1438"/>
    <cellStyle name="Ç¥ÁØ_¸é´ã¹Ý¿ø_재고평가_Appendix-I,II,VD,VII,VIIABC,VIII,VIIIAB,IX,X,XI,XII,XIV,XXA,XXIA_Appendix for project YC" xfId="1439"/>
    <cellStyle name="C￥AØ_¸e´a¹Y¿ø_재고평가_Appendix-I,II,VD,VII,VIIABC,VIII,VIIIAB,IX,X,XI,XII,XIV,XXA,XXIA_Appendix(3-31 통합)" xfId="1440"/>
    <cellStyle name="Ç¥ÁØ_¸é´ã¹Ý¿ø_재고평가_Appendix-I,II,VD,VII,VIIABC,VIII,VIIIAB,IX,X,XI,XII,XIV,XXA,XXIA_Appendix(3-31 통합)" xfId="1441"/>
    <cellStyle name="C￥AØ_¸e´a¹Y¿ø_재고평가_Appendix-I,II,VD,VII,VIIABC,VIII,VIIIAB,IX,X,XI,XII,XIV,XXA,XXIA_Appendix(3-31 하장헌)" xfId="1442"/>
    <cellStyle name="Ç¥ÁØ_¸é´ã¹Ý¿ø_재고평가_Appendix-I,II,VD,VII,VIIABC,VIII,VIIIAB,IX,X,XI,XII,XIV,XXA,XXIA_Appendix(3-31 하장헌)" xfId="1443"/>
    <cellStyle name="C￥AØ_¸e´a¹Y¿ø_재고평가_Appendix-I,II,VD,VII,VIIABC,VIII,VIIIAB,IX,X,XI,XII,XIV,XXA,XXIA_Appendix_project YC" xfId="1444"/>
    <cellStyle name="Ç¥ÁØ_¸é´ã¹Ý¿ø_재고평가_Appendix-I,II,VD,VII,VIIABC,VIII,VIIIAB,IX,X,XI,XII,XIV,XXA,XXIA_Appendix_project YC" xfId="1445"/>
    <cellStyle name="C￥AØ_¸e´a¹Y¿ø_재고평가_Appendix-I,II,VD,VII,VIIABC,VIII,VIIIAB,IX,X,XI,XII,XIV,XXA,XXIA_Appendix-2002년" xfId="1446"/>
    <cellStyle name="Ç¥ÁØ_¸é´ã¹Ý¿ø_재고평가_Appendix-I,II,VD,VII,VIIABC,VIII,VIIIAB,IX,X,XI,XII,XIV,XXA,XXIA_Appendix-2002년" xfId="1447"/>
    <cellStyle name="C￥AØ_¸e´a¹Y¿ø_재고평가_Appendix-I,II,VD,VII,VIIABC,VIII,VIIIAB,IX,X,XI,XII,XIV,XXA,XXIA_Appendix-Final" xfId="1450"/>
    <cellStyle name="Ç¥ÁØ_¸é´ã¹Ý¿ø_재고평가_Appendix-I,II,VD,VII,VIIABC,VIII,VIIIAB,IX,X,XI,XII,XIV,XXA,XXIA_Appendix-Final" xfId="1451"/>
    <cellStyle name="C￥AØ_¸e´a¹Y¿ø_재고평가_Appendix-I,II,VD,VII,VIIABC,VIII,VIIIAB,IX,X,XI,XII,XIV,XXA,XXIA_Appendix-Final_1" xfId="1452"/>
    <cellStyle name="Ç¥ÁØ_¸é´ã¹Ý¿ø_재고평가_Appendix-I,II,VD,VII,VIIABC,VIII,VIIIAB,IX,X,XI,XII,XIV,XXA,XXIA_Appendix-Final_1" xfId="1453"/>
    <cellStyle name="C￥AØ_¸e´a¹Y¿ø_재고평가_Appendix-I,II,VD,VII,VIIABC,VIII,VIIIAB,IX,X,XI,XII,XIV,XXA,XXIA_Appendix-Final_1_Borrowing as of 2002" xfId="1454"/>
    <cellStyle name="Ç¥ÁØ_¸é´ã¹Ý¿ø_재고평가_Appendix-I,II,VD,VII,VIIABC,VIII,VIIIAB,IX,X,XI,XII,XIV,XXA,XXIA_Appendix-Final_1_Borrowing as of 2002" xfId="1455"/>
    <cellStyle name="C￥AØ_¸e´a¹Y¿ø_재고평가_Appendix-I,II,VD,VII,VIIABC,VIII,VIIIAB,IX,X,XI,XII,XIV,XXA,XXIA_Appendix-손현곤" xfId="1448"/>
    <cellStyle name="Ç¥ÁØ_¸é´ã¹Ý¿ø_재고평가_Appendix-I,II,VD,VII,VIIABC,VIII,VIIIAB,IX,X,XI,XII,XIV,XXA,XXIA_Appendix-손현곤" xfId="1449"/>
    <cellStyle name="C￥AØ_¸e´a¹Y¿ø_재고평가_Appendix-I,II,VD,VII,VIIABC,VIII,VIIIAB,IX,X,XI,XII,XIV,XXA,XXIA_Book1" xfId="1456"/>
    <cellStyle name="Ç¥ÁØ_¸é´ã¹Ý¿ø_재고평가_Appendix-I,II,VD,VII,VIIABC,VIII,VIIIAB,IX,X,XI,XII,XIV,XXA,XXIA_Book1" xfId="1457"/>
    <cellStyle name="C￥AØ_¸e´a¹Y¿ø_재고평가_Appendix-I,II,VD,VII,VIIABC,VIII,VIIIAB,IX,X,XI,XII,XIV,XXA,XXIA_국가별 제품별 마진율 분석" xfId="1436"/>
    <cellStyle name="Ç¥ÁØ_¸é´ã¹Ý¿ø_재고평가_Appendix-I,II,VD,VII,VIIABC,VIII,VIIIAB,IX,X,XI,XII,XIV,XXA,XXIA_국가별 제품별 마진율 분석" xfId="1437"/>
    <cellStyle name="C￥AØ_¸e´a¹Y¿ø_재고평가_appendix-lee.d.g" xfId="1458"/>
    <cellStyle name="Ç¥ÁØ_¸é´ã¹Ý¿ø_재고평가_appendix-lee.d.g" xfId="1459"/>
    <cellStyle name="C￥AØ_¸e´a¹Y¿ø_재고평가_appendix-lee.d.g_Appendix for project YC" xfId="1462"/>
    <cellStyle name="Ç¥ÁØ_¸é´ã¹Ý¿ø_재고평가_appendix-lee.d.g_Appendix for project YC" xfId="1463"/>
    <cellStyle name="C￥AØ_¸e´a¹Y¿ø_재고평가_appendix-lee.d.g_Appendix(3-31 통합)" xfId="1464"/>
    <cellStyle name="Ç¥ÁØ_¸é´ã¹Ý¿ø_재고평가_appendix-lee.d.g_Appendix(3-31 통합)" xfId="1465"/>
    <cellStyle name="C￥AØ_¸e´a¹Y¿ø_재고평가_appendix-lee.d.g_Appendix(3-31 하장헌)" xfId="1466"/>
    <cellStyle name="Ç¥ÁØ_¸é´ã¹Ý¿ø_재고평가_appendix-lee.d.g_Appendix(3-31 하장헌)" xfId="1467"/>
    <cellStyle name="C￥AØ_¸e´a¹Y¿ø_재고평가_appendix-lee.d.g_Appendix_project YC" xfId="1468"/>
    <cellStyle name="Ç¥ÁØ_¸é´ã¹Ý¿ø_재고평가_appendix-lee.d.g_Appendix_project YC" xfId="1469"/>
    <cellStyle name="C￥AØ_¸e´a¹Y¿ø_재고평가_appendix-lee.d.g_Appendix-2002년" xfId="1470"/>
    <cellStyle name="Ç¥ÁØ_¸é´ã¹Ý¿ø_재고평가_appendix-lee.d.g_Appendix-2002년" xfId="1471"/>
    <cellStyle name="C￥AØ_¸e´a¹Y¿ø_재고평가_appendix-lee.d.g_Appendix-Final" xfId="1474"/>
    <cellStyle name="Ç¥ÁØ_¸é´ã¹Ý¿ø_재고평가_appendix-lee.d.g_Appendix-Final" xfId="1475"/>
    <cellStyle name="C￥AØ_¸e´a¹Y¿ø_재고평가_appendix-lee.d.g_Appendix-Final_1" xfId="1476"/>
    <cellStyle name="Ç¥ÁØ_¸é´ã¹Ý¿ø_재고평가_appendix-lee.d.g_Appendix-Final_1" xfId="1477"/>
    <cellStyle name="C￥AØ_¸e´a¹Y¿ø_재고평가_appendix-lee.d.g_Appendix-Final_1_Borrowing as of 2002" xfId="1478"/>
    <cellStyle name="Ç¥ÁØ_¸é´ã¹Ý¿ø_재고평가_appendix-lee.d.g_Appendix-Final_1_Borrowing as of 2002" xfId="1479"/>
    <cellStyle name="C￥AØ_¸e´a¹Y¿ø_재고평가_appendix-lee.d.g_Appendix-손현곤" xfId="1472"/>
    <cellStyle name="Ç¥ÁØ_¸é´ã¹Ý¿ø_재고평가_appendix-lee.d.g_Appendix-손현곤" xfId="1473"/>
    <cellStyle name="C￥AØ_¸e´a¹Y¿ø_재고평가_appendix-lee.d.g_Book1" xfId="1480"/>
    <cellStyle name="Ç¥ÁØ_¸é´ã¹Ý¿ø_재고평가_appendix-lee.d.g_Book1" xfId="1481"/>
    <cellStyle name="C￥AØ_¸e´a¹Y¿ø_재고평가_appendix-lee.d.g_국가별 제품별 마진율 분석" xfId="1460"/>
    <cellStyle name="Ç¥ÁØ_¸é´ã¹Ý¿ø_재고평가_appendix-lee.d.g_국가별 제품별 마진율 분석" xfId="1461"/>
    <cellStyle name="C￥AØ_¸e´a¹Y¿ø_재고평가_Appendix-손현곤" xfId="1430"/>
    <cellStyle name="Ç¥ÁØ_¸é´ã¹Ý¿ø_재고평가_Appendix-손현곤" xfId="1431"/>
    <cellStyle name="C￥AØ_¸e´a¹Y¿ø_재고평가_Book1" xfId="1482"/>
    <cellStyle name="Ç¥ÁØ_¸é´ã¹Ý¿ø_재고평가_Book1" xfId="1483"/>
    <cellStyle name="C￥AØ_¸e´a¹Y¿ø_재고평가_JP" xfId="1484"/>
    <cellStyle name="Ç¥ÁØ_¸é´ã¹Ý¿ø_재고평가_JP" xfId="1485"/>
    <cellStyle name="C￥AØ_¸e´a¹Y¿ø_재고평가_wp file(0912)" xfId="1486"/>
    <cellStyle name="Ç¥ÁØ_¸é´ã¹Ý¿ø_재고평가_wp file(0912)" xfId="1487"/>
    <cellStyle name="C￥AØ_¸e´a¹Y¿ø_재고평가_국가별 제품별 마진율 분석" xfId="1416"/>
    <cellStyle name="Ç¥ÁØ_¸é´ã¹Ý¿ø_재고평가_국가별 제품별 마진율 분석" xfId="1417"/>
    <cellStyle name="C￥AØ_¸e´a¹Y¿ø_재고평가1" xfId="1488"/>
    <cellStyle name="Ç¥ÁØ_¸é´ã¹Ý¿ø_재고평가1" xfId="1489"/>
    <cellStyle name="C￥AØ_¿¹≫e¿aA≫ " xfId="1662"/>
    <cellStyle name="Ç¥ÁØ_±¹¿Übal" xfId="1663"/>
    <cellStyle name="C￥AØ_±¹¿UPL" xfId="1664"/>
    <cellStyle name="Ç¥ÁØ_±â¾È" xfId="1665"/>
    <cellStyle name="C￥AØ_≫c¾÷ºIº° AN°e " xfId="1666"/>
    <cellStyle name="Ç¥ÁØ_°©À»¼­¿ï" xfId="1667"/>
    <cellStyle name="C￥AØ_°ø¹R5 " xfId="1668"/>
    <cellStyle name="Ç¥ÁØ_°ü¸®Ç×¸ñ_¾÷Á¾º° " xfId="1669"/>
    <cellStyle name="C￥AØ_¼±AoAc°i_1_³≫ºI°eE¹´e AßA¤A÷AI " xfId="1670"/>
    <cellStyle name="Ç¥ÁØ_¾÷Á¾º° " xfId="1671"/>
    <cellStyle name="C￥AØ_¾c½A9" xfId="1672"/>
    <cellStyle name="Ç¥ÁØ_5-1±¤°í " xfId="1673"/>
    <cellStyle name="C￥AØ_5-1±¤°i _2001재무제표" xfId="1674"/>
    <cellStyle name="Ç¥ÁØ_5-1±¤°í _2001재무제표" xfId="1675"/>
    <cellStyle name="C￥AØ_5-1±¤°i _6RCB1 " xfId="1676"/>
    <cellStyle name="Ç¥ÁØ_98³â °á»ê " xfId="1677"/>
    <cellStyle name="C￥AØ_A|C°" xfId="1678"/>
    <cellStyle name="Ç¥ÁØ_Ã¤±Ç¹Ý" xfId="1679"/>
    <cellStyle name="C￥AØ_A¤±C¹Y¿ø" xfId="1680"/>
    <cellStyle name="Ç¥ÁØ_Ã¤±Ç¹Ý¿ø" xfId="1681"/>
    <cellStyle name="C￥AØ_A¤±C¹Y¿ø_AP,manufacturing costs" xfId="1806"/>
    <cellStyle name="Ç¥ÁØ_Ã¤±Ç¹Ý¿ø_AP,manufacturing costs" xfId="1807"/>
    <cellStyle name="C￥AØ_A¤±C¹Y¿ø_AP,manufacturing costs_재고평가" xfId="1808"/>
    <cellStyle name="Ç¥ÁØ_Ã¤±Ç¹Ý¿ø_AP,manufacturing costs_재고평가" xfId="1809"/>
    <cellStyle name="C￥AØ_A¤±C¹Y¿ø_AP,가동시간,top10" xfId="1786"/>
    <cellStyle name="Ç¥ÁØ_Ã¤±Ç¹Ý¿ø_AP,가동시간,top10" xfId="1787"/>
    <cellStyle name="C￥AØ_A¤±C¹Y¿ø_AP,가동시간,top10_additional appendix" xfId="1790"/>
    <cellStyle name="Ç¥ÁØ_Ã¤±Ç¹Ý¿ø_AP,가동시간,top10_additional appendix" xfId="1791"/>
    <cellStyle name="C￥AØ_A¤±C¹Y¿ø_AP,가동시간,top10_additional appendix_AP,manufacturing costs" xfId="1794"/>
    <cellStyle name="Ç¥ÁØ_Ã¤±Ç¹Ý¿ø_AP,가동시간,top10_additional appendix_AP,manufacturing costs" xfId="1795"/>
    <cellStyle name="C￥AØ_A¤±C¹Y¿ø_AP,가동시간,top10_additional appendix_appendix-lee.d.g" xfId="1796"/>
    <cellStyle name="Ç¥ÁØ_Ã¤±Ç¹Ý¿ø_AP,가동시간,top10_additional appendix_appendix-lee.d.g" xfId="1797"/>
    <cellStyle name="C￥AØ_A¤±C¹Y¿ø_AP,가동시간,top10_additional appendix_wp file(0912)" xfId="1798"/>
    <cellStyle name="Ç¥ÁØ_Ã¤±Ç¹Ý¿ø_AP,가동시간,top10_additional appendix_wp file(0912)" xfId="1799"/>
    <cellStyle name="C￥AØ_A¤±C¹Y¿ø_AP,가동시간,top10_additional appendix_재고평가" xfId="1792"/>
    <cellStyle name="Ç¥ÁØ_Ã¤±Ç¹Ý¿ø_AP,가동시간,top10_additional appendix_재고평가" xfId="1793"/>
    <cellStyle name="C￥AØ_A¤±C¹Y¿ø_AP,가동시간,top10_AP,manufacturing costs" xfId="1800"/>
    <cellStyle name="Ç¥ÁØ_Ã¤±Ç¹Ý¿ø_AP,가동시간,top10_AP,manufacturing costs" xfId="1801"/>
    <cellStyle name="C￥AØ_A¤±C¹Y¿ø_AP,가동시간,top10_appendix-lee.d.g" xfId="1802"/>
    <cellStyle name="Ç¥ÁØ_Ã¤±Ç¹Ý¿ø_AP,가동시간,top10_appendix-lee.d.g" xfId="1803"/>
    <cellStyle name="C￥AØ_A¤±C¹Y¿ø_AP,가동시간,top10_wp file(0912)" xfId="1804"/>
    <cellStyle name="Ç¥ÁØ_Ã¤±Ç¹Ý¿ø_AP,가동시간,top10_wp file(0912)" xfId="1805"/>
    <cellStyle name="C￥AØ_A¤±C¹Y¿ø_AP,가동시간,top10_재고평가" xfId="1788"/>
    <cellStyle name="Ç¥ÁØ_Ã¤±Ç¹Ý¿ø_AP,가동시간,top10_재고평가" xfId="1789"/>
    <cellStyle name="C￥AØ_A¤±C¹Y¿ø_Appendix" xfId="1810"/>
    <cellStyle name="Ç¥ÁØ_Ã¤±Ç¹Ý¿ø_Appendix" xfId="1811"/>
    <cellStyle name="C￥AØ_A¤±C¹Y¿ø_Appendix-I,II,VD,VII,VIIABC,VIII,VIIIAB,IX,X,XI,XII,XIV,XXA,XXIA" xfId="1812"/>
    <cellStyle name="Ç¥ÁØ_Ã¤±Ç¹Ý¿ø_Appendix-I,II,VD,VII,VIIABC,VIII,VIIIAB,IX,X,XI,XII,XIV,XXA,XXIA" xfId="1813"/>
    <cellStyle name="C￥AØ_A¤±C¹Y¿ø_appendix-lee.d.g" xfId="1814"/>
    <cellStyle name="Ç¥ÁØ_Ã¤±Ç¹Ý¿ø_appendix-lee.d.g" xfId="1815"/>
    <cellStyle name="C￥AØ_A¤±C¹Y¿ø_BS-Appendix" xfId="1816"/>
    <cellStyle name="Ç¥ÁØ_Ã¤±Ç¹Ý¿ø_BS-Appendix" xfId="1817"/>
    <cellStyle name="C￥AØ_A¤±C¹Y¿ø_JP" xfId="1818"/>
    <cellStyle name="Ç¥ÁØ_Ã¤±Ç¹Ý¿ø_JP" xfId="1819"/>
    <cellStyle name="C￥AØ_A¤±C¹Y¿ø_JP_Appendix for project YC" xfId="1822"/>
    <cellStyle name="Ç¥ÁØ_Ã¤±Ç¹Ý¿ø_JP_Appendix for project YC" xfId="1823"/>
    <cellStyle name="C￥AØ_A¤±C¹Y¿ø_JP_Appendix(3-31 통합)" xfId="1824"/>
    <cellStyle name="Ç¥ÁØ_Ã¤±Ç¹Ý¿ø_JP_Appendix(3-31 통합)" xfId="1825"/>
    <cellStyle name="C￥AØ_A¤±C¹Y¿ø_JP_Appendix(3-31 하장헌)" xfId="1826"/>
    <cellStyle name="Ç¥ÁØ_Ã¤±Ç¹Ý¿ø_JP_Appendix(3-31 하장헌)" xfId="1827"/>
    <cellStyle name="C￥AØ_A¤±C¹Y¿ø_JP_Appendix_project YC" xfId="1828"/>
    <cellStyle name="Ç¥ÁØ_Ã¤±Ç¹Ý¿ø_JP_Appendix_project YC" xfId="1829"/>
    <cellStyle name="C￥AØ_A¤±C¹Y¿ø_JP_Appendix-2002년" xfId="1830"/>
    <cellStyle name="Ç¥ÁØ_Ã¤±Ç¹Ý¿ø_JP_Appendix-2002년" xfId="1831"/>
    <cellStyle name="C￥AØ_A¤±C¹Y¿ø_JP_Appendix-Final" xfId="1834"/>
    <cellStyle name="Ç¥ÁØ_Ã¤±Ç¹Ý¿ø_JP_Appendix-Final" xfId="1835"/>
    <cellStyle name="C￥AØ_A¤±C¹Y¿ø_JP_Appendix-Final_1" xfId="1836"/>
    <cellStyle name="Ç¥ÁØ_Ã¤±Ç¹Ý¿ø_JP_Appendix-Final_1" xfId="1837"/>
    <cellStyle name="C￥AØ_A¤±C¹Y¿ø_JP_Appendix-Final_1_Borrowing as of 2002" xfId="1838"/>
    <cellStyle name="Ç¥ÁØ_Ã¤±Ç¹Ý¿ø_JP_Appendix-Final_1_Borrowing as of 2002" xfId="1839"/>
    <cellStyle name="C￥AØ_A¤±C¹Y¿ø_JP_Appendix-손현곤" xfId="1832"/>
    <cellStyle name="Ç¥ÁØ_Ã¤±Ç¹Ý¿ø_JP_Appendix-손현곤" xfId="1833"/>
    <cellStyle name="C￥AØ_A¤±C¹Y¿ø_JP_Book1" xfId="1840"/>
    <cellStyle name="Ç¥ÁØ_Ã¤±Ç¹Ý¿ø_JP_Book1" xfId="1841"/>
    <cellStyle name="C￥AØ_A¤±C¹Y¿ø_JP_국가별 제품별 마진율 분석" xfId="1820"/>
    <cellStyle name="Ç¥ÁØ_Ã¤±Ç¹Ý¿ø_JP_국가별 제품별 마진율 분석" xfId="1821"/>
    <cellStyle name="C￥AØ_A¤±C¹Y¿ø_mc" xfId="1842"/>
    <cellStyle name="Ç¥ÁØ_Ã¤±Ç¹Ý¿ø_mc" xfId="1843"/>
    <cellStyle name="C￥AØ_A¤±C¹Y¿ø_mc_additional appendix" xfId="1846"/>
    <cellStyle name="Ç¥ÁØ_Ã¤±Ç¹Ý¿ø_mc_additional appendix" xfId="1847"/>
    <cellStyle name="C￥AØ_A¤±C¹Y¿ø_mc_additional appendix_AP,manufacturing costs" xfId="1850"/>
    <cellStyle name="Ç¥ÁØ_Ã¤±Ç¹Ý¿ø_mc_additional appendix_AP,manufacturing costs" xfId="1851"/>
    <cellStyle name="C￥AØ_A¤±C¹Y¿ø_mc_additional appendix_appendix-lee.d.g" xfId="1852"/>
    <cellStyle name="Ç¥ÁØ_Ã¤±Ç¹Ý¿ø_mc_additional appendix_appendix-lee.d.g" xfId="1853"/>
    <cellStyle name="C￥AØ_A¤±C¹Y¿ø_mc_additional appendix_wp file(0912)" xfId="1854"/>
    <cellStyle name="Ç¥ÁØ_Ã¤±Ç¹Ý¿ø_mc_additional appendix_wp file(0912)" xfId="1855"/>
    <cellStyle name="C￥AØ_A¤±C¹Y¿ø_mc_additional appendix_재고평가" xfId="1848"/>
    <cellStyle name="Ç¥ÁØ_Ã¤±Ç¹Ý¿ø_mc_additional appendix_재고평가" xfId="1849"/>
    <cellStyle name="C￥AØ_A¤±C¹Y¿ø_mc_AP,manufacturing costs" xfId="1856"/>
    <cellStyle name="Ç¥ÁØ_Ã¤±Ç¹Ý¿ø_mc_AP,manufacturing costs" xfId="1857"/>
    <cellStyle name="C￥AØ_A¤±C¹Y¿ø_mc_appendix-lee.d.g" xfId="1858"/>
    <cellStyle name="Ç¥ÁØ_Ã¤±Ç¹Ý¿ø_mc_appendix-lee.d.g" xfId="1859"/>
    <cellStyle name="C￥AØ_A¤±C¹Y¿ø_mc_wp file(0912)" xfId="1860"/>
    <cellStyle name="Ç¥ÁØ_Ã¤±Ç¹Ý¿ø_mc_wp file(0912)" xfId="1861"/>
    <cellStyle name="C￥AØ_A¤±C¹Y¿ø_mc_재고평가" xfId="1844"/>
    <cellStyle name="Ç¥ÁØ_Ã¤±Ç¹Ý¿ø_mc_재고평가" xfId="1845"/>
    <cellStyle name="C￥AØ_A¤±C¹Y¿ø_PL-Appendix" xfId="1862"/>
    <cellStyle name="Ç¥ÁØ_Ã¤±Ç¹Ý¿ø_PL-Appendix" xfId="1863"/>
    <cellStyle name="C￥AØ_A¤±C¹Y¿ø_tables for report" xfId="1864"/>
    <cellStyle name="Ç¥ÁØ_Ã¤±Ç¹Ý¿ø_wp file(0912)" xfId="1865"/>
    <cellStyle name="C￥AØ_A¤±C¹Y¿ø_wp file(0912)_1" xfId="1866"/>
    <cellStyle name="Ç¥ÁØ_Ã¤±Ç¹Ý¿ø_wp file(0912)_1" xfId="1867"/>
    <cellStyle name="C￥AØ_A¤±C¹Y¿ø_wp file(0912)_1_Appendix for project YC" xfId="1870"/>
    <cellStyle name="Ç¥ÁØ_Ã¤±Ç¹Ý¿ø_wp file(0912)_1_Appendix for project YC" xfId="1871"/>
    <cellStyle name="C￥AØ_A¤±C¹Y¿ø_wp file(0912)_1_Appendix(3-31 통합)" xfId="1872"/>
    <cellStyle name="Ç¥ÁØ_Ã¤±Ç¹Ý¿ø_wp file(0912)_1_Appendix(3-31 통합)" xfId="1873"/>
    <cellStyle name="C￥AØ_A¤±C¹Y¿ø_wp file(0912)_1_Appendix(3-31 하장헌)" xfId="1874"/>
    <cellStyle name="Ç¥ÁØ_Ã¤±Ç¹Ý¿ø_wp file(0912)_1_Appendix(3-31 하장헌)" xfId="1875"/>
    <cellStyle name="C￥AØ_A¤±C¹Y¿ø_wp file(0912)_1_Appendix_project YC" xfId="1876"/>
    <cellStyle name="Ç¥ÁØ_Ã¤±Ç¹Ý¿ø_wp file(0912)_1_Appendix_project YC" xfId="1877"/>
    <cellStyle name="C￥AØ_A¤±C¹Y¿ø_wp file(0912)_1_Appendix-2002년" xfId="1878"/>
    <cellStyle name="Ç¥ÁØ_Ã¤±Ç¹Ý¿ø_wp file(0912)_1_Appendix-2002년" xfId="1879"/>
    <cellStyle name="C￥AØ_A¤±C¹Y¿ø_wp file(0912)_1_Appendix-Final" xfId="1882"/>
    <cellStyle name="Ç¥ÁØ_Ã¤±Ç¹Ý¿ø_wp file(0912)_1_Appendix-Final" xfId="1883"/>
    <cellStyle name="C￥AØ_A¤±C¹Y¿ø_wp file(0912)_1_Appendix-Final_1" xfId="1884"/>
    <cellStyle name="Ç¥ÁØ_Ã¤±Ç¹Ý¿ø_wp file(0912)_1_Appendix-Final_1" xfId="1885"/>
    <cellStyle name="C￥AØ_A¤±C¹Y¿ø_wp file(0912)_1_Appendix-Final_1_Borrowing as of 2002" xfId="1886"/>
    <cellStyle name="Ç¥ÁØ_Ã¤±Ç¹Ý¿ø_wp file(0912)_1_Appendix-Final_1_Borrowing as of 2002" xfId="1887"/>
    <cellStyle name="C￥AØ_A¤±C¹Y¿ø_wp file(0912)_1_Appendix-손현곤" xfId="1880"/>
    <cellStyle name="Ç¥ÁØ_Ã¤±Ç¹Ý¿ø_wp file(0912)_1_Appendix-손현곤" xfId="1881"/>
    <cellStyle name="C￥AØ_A¤±C¹Y¿ø_wp file(0912)_1_Book1" xfId="1888"/>
    <cellStyle name="Ç¥ÁØ_Ã¤±Ç¹Ý¿ø_wp file(0912)_1_Book1" xfId="1889"/>
    <cellStyle name="C￥AØ_A¤±C¹Y¿ø_wp file(0912)_1_국가별 제품별 마진율 분석" xfId="1868"/>
    <cellStyle name="Ç¥ÁØ_Ã¤±Ç¹Ý¿ø_wp file(0912)_1_국가별 제품별 마진율 분석" xfId="1869"/>
    <cellStyle name="C￥AØ_A¤±C¹Y¿ø_wp file(0912)_Appendix" xfId="1892"/>
    <cellStyle name="Ç¥ÁØ_Ã¤±Ç¹Ý¿ø_wp file(0912)_Appendix" xfId="1893"/>
    <cellStyle name="C￥AØ_A¤±C¹Y¿ø_wp file(0912)_Appendix(3-31 통합)" xfId="1894"/>
    <cellStyle name="Ç¥ÁØ_Ã¤±Ç¹Ý¿ø_wp file(0912)_Appendix(3-31 통합)" xfId="1895"/>
    <cellStyle name="C￥AØ_A¤±C¹Y¿ø_wp file(0912)_Appendix(3-31 하장헌)" xfId="1896"/>
    <cellStyle name="Ç¥ÁØ_Ã¤±Ç¹Ý¿ø_wp file(0912)_Appendix(3-31 하장헌)" xfId="1897"/>
    <cellStyle name="C￥AØ_A¤±C¹Y¿ø_wp file(0912)_Appendix-2002년" xfId="1898"/>
    <cellStyle name="Ç¥ÁØ_Ã¤±Ç¹Ý¿ø_wp file(0912)_Appendix-2002년" xfId="1899"/>
    <cellStyle name="C￥AØ_A¤±C¹Y¿ø_wp file(0912)_Appendix-Final" xfId="1902"/>
    <cellStyle name="Ç¥ÁØ_Ã¤±Ç¹Ý¿ø_wp file(0912)_Appendix-Final" xfId="1903"/>
    <cellStyle name="C￥AØ_A¤±C¹Y¿ø_wp file(0912)_Appendix-I,II,VD,VII,VIIABC,VIII,VIIIAB,IX,X,XI,XII,XIV,XXA,XXIA" xfId="1904"/>
    <cellStyle name="Ç¥ÁØ_Ã¤±Ç¹Ý¿ø_wp file(0912)_Appendix-I,II,VD,VII,VIIABC,VIII,VIIIAB,IX,X,XI,XII,XIV,XXA,XXIA" xfId="1905"/>
    <cellStyle name="C￥AØ_A¤±C¹Y¿ø_wp file(0912)_Appendix-I,II,VD,VII,VIIABC,VIII,VIIIAB,IX,X,XI,XII,XIV,XXA,XXIA_Appendix for project YC" xfId="1908"/>
    <cellStyle name="Ç¥ÁØ_Ã¤±Ç¹Ý¿ø_wp file(0912)_Appendix-I,II,VD,VII,VIIABC,VIII,VIIIAB,IX,X,XI,XII,XIV,XXA,XXIA_Appendix for project YC" xfId="1909"/>
    <cellStyle name="C￥AØ_A¤±C¹Y¿ø_wp file(0912)_Appendix-I,II,VD,VII,VIIABC,VIII,VIIIAB,IX,X,XI,XII,XIV,XXA,XXIA_Appendix(3-31 통합)" xfId="1910"/>
    <cellStyle name="Ç¥ÁØ_Ã¤±Ç¹Ý¿ø_wp file(0912)_Appendix-I,II,VD,VII,VIIABC,VIII,VIIIAB,IX,X,XI,XII,XIV,XXA,XXIA_Appendix(3-31 통합)" xfId="1911"/>
    <cellStyle name="C￥AØ_A¤±C¹Y¿ø_wp file(0912)_Appendix-I,II,VD,VII,VIIABC,VIII,VIIIAB,IX,X,XI,XII,XIV,XXA,XXIA_Appendix(3-31 하장헌)" xfId="1912"/>
    <cellStyle name="Ç¥ÁØ_Ã¤±Ç¹Ý¿ø_wp file(0912)_Appendix-I,II,VD,VII,VIIABC,VIII,VIIIAB,IX,X,XI,XII,XIV,XXA,XXIA_Appendix(3-31 하장헌)" xfId="1913"/>
    <cellStyle name="C￥AØ_A¤±C¹Y¿ø_wp file(0912)_Appendix-I,II,VD,VII,VIIABC,VIII,VIIIAB,IX,X,XI,XII,XIV,XXA,XXIA_Appendix_project YC" xfId="1914"/>
    <cellStyle name="Ç¥ÁØ_Ã¤±Ç¹Ý¿ø_wp file(0912)_Appendix-I,II,VD,VII,VIIABC,VIII,VIIIAB,IX,X,XI,XII,XIV,XXA,XXIA_Appendix_project YC" xfId="1915"/>
    <cellStyle name="C￥AØ_A¤±C¹Y¿ø_wp file(0912)_Appendix-I,II,VD,VII,VIIABC,VIII,VIIIAB,IX,X,XI,XII,XIV,XXA,XXIA_Appendix-2002년" xfId="1916"/>
    <cellStyle name="Ç¥ÁØ_Ã¤±Ç¹Ý¿ø_wp file(0912)_Appendix-I,II,VD,VII,VIIABC,VIII,VIIIAB,IX,X,XI,XII,XIV,XXA,XXIA_Appendix-2002년" xfId="1917"/>
    <cellStyle name="C￥AØ_A¤±C¹Y¿ø_wp file(0912)_Appendix-I,II,VD,VII,VIIABC,VIII,VIIIAB,IX,X,XI,XII,XIV,XXA,XXIA_Appendix-Final" xfId="1920"/>
    <cellStyle name="Ç¥ÁØ_Ã¤±Ç¹Ý¿ø_wp file(0912)_Appendix-I,II,VD,VII,VIIABC,VIII,VIIIAB,IX,X,XI,XII,XIV,XXA,XXIA_Appendix-Final" xfId="1921"/>
    <cellStyle name="C￥AØ_A¤±C¹Y¿ø_wp file(0912)_Appendix-I,II,VD,VII,VIIABC,VIII,VIIIAB,IX,X,XI,XII,XIV,XXA,XXIA_Appendix-Final_1" xfId="1922"/>
    <cellStyle name="Ç¥ÁØ_Ã¤±Ç¹Ý¿ø_wp file(0912)_Appendix-I,II,VD,VII,VIIABC,VIII,VIIIAB,IX,X,XI,XII,XIV,XXA,XXIA_Appendix-Final_1" xfId="1923"/>
    <cellStyle name="C￥AØ_A¤±C¹Y¿ø_wp file(0912)_Appendix-I,II,VD,VII,VIIABC,VIII,VIIIAB,IX,X,XI,XII,XIV,XXA,XXIA_Appendix-Final_1_Borrowing as of 2002" xfId="1924"/>
    <cellStyle name="Ç¥ÁØ_Ã¤±Ç¹Ý¿ø_wp file(0912)_Appendix-I,II,VD,VII,VIIABC,VIII,VIIIAB,IX,X,XI,XII,XIV,XXA,XXIA_Appendix-Final_1_Borrowing as of 2002" xfId="1925"/>
    <cellStyle name="C￥AØ_A¤±C¹Y¿ø_wp file(0912)_Appendix-I,II,VD,VII,VIIABC,VIII,VIIIAB,IX,X,XI,XII,XIV,XXA,XXIA_Appendix-손현곤" xfId="1918"/>
    <cellStyle name="Ç¥ÁØ_Ã¤±Ç¹Ý¿ø_wp file(0912)_Appendix-I,II,VD,VII,VIIABC,VIII,VIIIAB,IX,X,XI,XII,XIV,XXA,XXIA_Appendix-손현곤" xfId="1919"/>
    <cellStyle name="C￥AØ_A¤±C¹Y¿ø_wp file(0912)_Appendix-I,II,VD,VII,VIIABC,VIII,VIIIAB,IX,X,XI,XII,XIV,XXA,XXIA_Book1" xfId="1926"/>
    <cellStyle name="Ç¥ÁØ_Ã¤±Ç¹Ý¿ø_wp file(0912)_Appendix-I,II,VD,VII,VIIABC,VIII,VIIIAB,IX,X,XI,XII,XIV,XXA,XXIA_Book1" xfId="1927"/>
    <cellStyle name="C￥AØ_A¤±C¹Y¿ø_wp file(0912)_Appendix-I,II,VD,VII,VIIABC,VIII,VIIIAB,IX,X,XI,XII,XIV,XXA,XXIA_국가별 제품별 마진율 분석" xfId="1906"/>
    <cellStyle name="Ç¥ÁØ_Ã¤±Ç¹Ý¿ø_wp file(0912)_Appendix-I,II,VD,VII,VIIABC,VIII,VIIIAB,IX,X,XI,XII,XIV,XXA,XXIA_국가별 제품별 마진율 분석" xfId="1907"/>
    <cellStyle name="C￥AØ_A¤±C¹Y¿ø_wp file(0912)_appendix-lee.d.g" xfId="1928"/>
    <cellStyle name="Ç¥ÁØ_Ã¤±Ç¹Ý¿ø_wp file(0912)_appendix-lee.d.g" xfId="1929"/>
    <cellStyle name="C￥AØ_A¤±C¹Y¿ø_wp file(0912)_appendix-lee.d.g_Appendix for project YC" xfId="1932"/>
    <cellStyle name="Ç¥ÁØ_Ã¤±Ç¹Ý¿ø_wp file(0912)_appendix-lee.d.g_Appendix for project YC" xfId="1933"/>
    <cellStyle name="C￥AØ_A¤±C¹Y¿ø_wp file(0912)_appendix-lee.d.g_Appendix(3-31 통합)" xfId="1934"/>
    <cellStyle name="Ç¥ÁØ_Ã¤±Ç¹Ý¿ø_wp file(0912)_appendix-lee.d.g_Appendix(3-31 통합)" xfId="1935"/>
    <cellStyle name="C￥AØ_A¤±C¹Y¿ø_wp file(0912)_appendix-lee.d.g_Appendix(3-31 하장헌)" xfId="1936"/>
    <cellStyle name="Ç¥ÁØ_Ã¤±Ç¹Ý¿ø_wp file(0912)_appendix-lee.d.g_Appendix(3-31 하장헌)" xfId="1937"/>
    <cellStyle name="C￥AØ_A¤±C¹Y¿ø_wp file(0912)_appendix-lee.d.g_Appendix_project YC" xfId="1938"/>
    <cellStyle name="Ç¥ÁØ_Ã¤±Ç¹Ý¿ø_wp file(0912)_appendix-lee.d.g_Appendix_project YC" xfId="1939"/>
    <cellStyle name="C￥AØ_A¤±C¹Y¿ø_wp file(0912)_appendix-lee.d.g_Appendix-2002년" xfId="1940"/>
    <cellStyle name="Ç¥ÁØ_Ã¤±Ç¹Ý¿ø_wp file(0912)_appendix-lee.d.g_Appendix-2002년" xfId="1941"/>
    <cellStyle name="C￥AØ_A¤±C¹Y¿ø_wp file(0912)_appendix-lee.d.g_Appendix-Final" xfId="1944"/>
    <cellStyle name="Ç¥ÁØ_Ã¤±Ç¹Ý¿ø_wp file(0912)_appendix-lee.d.g_Appendix-Final" xfId="1945"/>
    <cellStyle name="C￥AØ_A¤±C¹Y¿ø_wp file(0912)_appendix-lee.d.g_Appendix-Final_1" xfId="1946"/>
    <cellStyle name="Ç¥ÁØ_Ã¤±Ç¹Ý¿ø_wp file(0912)_appendix-lee.d.g_Appendix-Final_1" xfId="1947"/>
    <cellStyle name="C￥AØ_A¤±C¹Y¿ø_wp file(0912)_appendix-lee.d.g_Appendix-Final_1_Borrowing as of 2002" xfId="1948"/>
    <cellStyle name="Ç¥ÁØ_Ã¤±Ç¹Ý¿ø_wp file(0912)_appendix-lee.d.g_Appendix-Final_1_Borrowing as of 2002" xfId="1949"/>
    <cellStyle name="C￥AØ_A¤±C¹Y¿ø_wp file(0912)_appendix-lee.d.g_Appendix-손현곤" xfId="1942"/>
    <cellStyle name="Ç¥ÁØ_Ã¤±Ç¹Ý¿ø_wp file(0912)_appendix-lee.d.g_Appendix-손현곤" xfId="1943"/>
    <cellStyle name="C￥AØ_A¤±C¹Y¿ø_wp file(0912)_appendix-lee.d.g_Book1" xfId="1950"/>
    <cellStyle name="Ç¥ÁØ_Ã¤±Ç¹Ý¿ø_wp file(0912)_appendix-lee.d.g_Book1" xfId="1951"/>
    <cellStyle name="C￥AØ_A¤±C¹Y¿ø_wp file(0912)_appendix-lee.d.g_국가별 제품별 마진율 분석" xfId="1930"/>
    <cellStyle name="Ç¥ÁØ_Ã¤±Ç¹Ý¿ø_wp file(0912)_appendix-lee.d.g_국가별 제품별 마진율 분석" xfId="1931"/>
    <cellStyle name="C￥AØ_A¤±C¹Y¿ø_wp file(0912)_Appendix-손현곤" xfId="1900"/>
    <cellStyle name="Ç¥ÁØ_Ã¤±Ç¹Ý¿ø_wp file(0912)_Appendix-손현곤" xfId="1901"/>
    <cellStyle name="C￥AØ_A¤±C¹Y¿ø_wp file(0912)_Book1" xfId="1952"/>
    <cellStyle name="Ç¥ÁØ_Ã¤±Ç¹Ý¿ø_wp file(0912)_Book1" xfId="1953"/>
    <cellStyle name="C￥AØ_A¤±C¹Y¿ø_wp file(0912)_JP" xfId="1954"/>
    <cellStyle name="Ç¥ÁØ_Ã¤±Ç¹Ý¿ø_wp file(0912)_JP" xfId="1955"/>
    <cellStyle name="C￥AØ_A¤±C¹Y¿ø_wp file(0912)_wp file(0912)" xfId="1956"/>
    <cellStyle name="Ç¥ÁØ_Ã¤±Ç¹Ý¿ø_wp file(0912)_wp file(0912)" xfId="1957"/>
    <cellStyle name="C￥AØ_A¤±C¹Y¿ø_wp file(0912)_국가별 제품별 마진율 분석" xfId="1890"/>
    <cellStyle name="Ç¥ÁØ_Ã¤±Ç¹Ý¿ø_wp file(0912)_국가별 제품별 마진율 분석" xfId="1891"/>
    <cellStyle name="C￥AØ_A¤±C¹Y¿ø_매입채무" xfId="1682"/>
    <cellStyle name="Ç¥ÁØ_Ã¤±Ç¹Ý¿ø_매입채무" xfId="1683"/>
    <cellStyle name="C￥AØ_A¤±C¹Y¿ø_매입채무_appendix-lee.d.g" xfId="1686"/>
    <cellStyle name="Ç¥ÁØ_Ã¤±Ç¹Ý¿ø_매입채무_appendix-lee.d.g" xfId="1687"/>
    <cellStyle name="C￥AØ_A¤±C¹Y¿ø_매입채무_wp file(0912)" xfId="1688"/>
    <cellStyle name="Ç¥ÁØ_Ã¤±Ç¹Ý¿ø_매입채무_wp file(0912)" xfId="1689"/>
    <cellStyle name="C￥AØ_A¤±C¹Y¿ø_매입채무_재고평가" xfId="1684"/>
    <cellStyle name="Ç¥ÁØ_Ã¤±Ç¹Ý¿ø_매입채무_재고평가" xfId="1685"/>
    <cellStyle name="C￥AØ_A¤±C¹Y¿ø_연결BS" xfId="1690"/>
    <cellStyle name="Ç¥ÁØ_Ã¤±Ç¹Ý¿ø_연결BS" xfId="1691"/>
    <cellStyle name="C￥AØ_A¤±C¹Y¿ø_연결BS_additional appendix" xfId="1694"/>
    <cellStyle name="Ç¥ÁØ_Ã¤±Ç¹Ý¿ø_연결BS_additional appendix" xfId="1695"/>
    <cellStyle name="C￥AØ_A¤±C¹Y¿ø_연결BS_additional appendix_AP,manufacturing costs" xfId="1698"/>
    <cellStyle name="Ç¥ÁØ_Ã¤±Ç¹Ý¿ø_연결BS_additional appendix_AP,manufacturing costs" xfId="1699"/>
    <cellStyle name="C￥AØ_A¤±C¹Y¿ø_연결BS_additional appendix_appendix-lee.d.g" xfId="1700"/>
    <cellStyle name="Ç¥ÁØ_Ã¤±Ç¹Ý¿ø_연결BS_additional appendix_appendix-lee.d.g" xfId="1701"/>
    <cellStyle name="C￥AØ_A¤±C¹Y¿ø_연결BS_additional appendix_wp file(0912)" xfId="1702"/>
    <cellStyle name="Ç¥ÁØ_Ã¤±Ç¹Ý¿ø_연결BS_additional appendix_wp file(0912)" xfId="1703"/>
    <cellStyle name="C￥AØ_A¤±C¹Y¿ø_연결BS_additional appendix_재고평가" xfId="1696"/>
    <cellStyle name="Ç¥ÁØ_Ã¤±Ç¹Ý¿ø_연결BS_additional appendix_재고평가" xfId="1697"/>
    <cellStyle name="C￥AØ_A¤±C¹Y¿ø_연결BS_AP,manufacturing costs" xfId="1704"/>
    <cellStyle name="Ç¥ÁØ_Ã¤±Ç¹Ý¿ø_연결BS_AP,manufacturing costs" xfId="1705"/>
    <cellStyle name="C￥AØ_A¤±C¹Y¿ø_연결BS_appendix-lee.d.g" xfId="1706"/>
    <cellStyle name="Ç¥ÁØ_Ã¤±Ç¹Ý¿ø_연결BS_appendix-lee.d.g" xfId="1707"/>
    <cellStyle name="C￥AØ_A¤±C¹Y¿ø_연결BS_wp file(0912)" xfId="1708"/>
    <cellStyle name="Ç¥ÁØ_Ã¤±Ç¹Ý¿ø_연결BS_wp file(0912)" xfId="1709"/>
    <cellStyle name="C￥AØ_A¤±C¹Y¿ø_연결BS_재고평가" xfId="1692"/>
    <cellStyle name="Ç¥ÁØ_Ã¤±Ç¹Ý¿ø_연결BS_재고평가" xfId="1693"/>
    <cellStyle name="C￥AØ_A¤±C¹Y¿ø_재고평가" xfId="1710"/>
    <cellStyle name="Ç¥ÁØ_Ã¤±Ç¹Ý¿ø_재고평가" xfId="1711"/>
    <cellStyle name="C￥AØ_A¤±C¹Y¿ø_재고평가_Appendix" xfId="1714"/>
    <cellStyle name="Ç¥ÁØ_Ã¤±Ç¹Ý¿ø_재고평가_Appendix" xfId="1715"/>
    <cellStyle name="C￥AØ_A¤±C¹Y¿ø_재고평가_Appendix for project YC" xfId="1716"/>
    <cellStyle name="Ç¥ÁØ_Ã¤±Ç¹Ý¿ø_재고평가_Appendix for project YC" xfId="1717"/>
    <cellStyle name="C￥AØ_A¤±C¹Y¿ø_재고평가_Appendix(3-31 통합)" xfId="1718"/>
    <cellStyle name="Ç¥ÁØ_Ã¤±Ç¹Ý¿ø_재고평가_Appendix(3-31 통합)" xfId="1719"/>
    <cellStyle name="C￥AØ_A¤±C¹Y¿ø_재고평가_Appendix(3-31 하장헌)" xfId="1720"/>
    <cellStyle name="Ç¥ÁØ_Ã¤±Ç¹Ý¿ø_재고평가_Appendix(3-31 하장헌)" xfId="1721"/>
    <cellStyle name="C￥AØ_A¤±C¹Y¿ø_재고평가_Appendix_project YC" xfId="1722"/>
    <cellStyle name="Ç¥ÁØ_Ã¤±Ç¹Ý¿ø_재고평가_Appendix_project YC" xfId="1723"/>
    <cellStyle name="C￥AØ_A¤±C¹Y¿ø_재고평가_Appendix-2002년" xfId="1724"/>
    <cellStyle name="Ç¥ÁØ_Ã¤±Ç¹Ý¿ø_재고평가_Appendix-2002년" xfId="1725"/>
    <cellStyle name="C￥AØ_A¤±C¹Y¿ø_재고평가_Appendix-Final" xfId="1728"/>
    <cellStyle name="Ç¥ÁØ_Ã¤±Ç¹Ý¿ø_재고평가_Appendix-Final" xfId="1729"/>
    <cellStyle name="C￥AØ_A¤±C¹Y¿ø_재고평가_Appendix-I,II,VD,VII,VIIABC,VIII,VIIIAB,IX,X,XI,XII,XIV,XXA,XXIA" xfId="1730"/>
    <cellStyle name="Ç¥ÁØ_Ã¤±Ç¹Ý¿ø_재고평가_Appendix-I,II,VD,VII,VIIABC,VIII,VIIIAB,IX,X,XI,XII,XIV,XXA,XXIA" xfId="1731"/>
    <cellStyle name="C￥AØ_A¤±C¹Y¿ø_재고평가_Appendix-I,II,VD,VII,VIIABC,VIII,VIIIAB,IX,X,XI,XII,XIV,XXA,XXIA_Appendix for project YC" xfId="1734"/>
    <cellStyle name="Ç¥ÁØ_Ã¤±Ç¹Ý¿ø_재고평가_Appendix-I,II,VD,VII,VIIABC,VIII,VIIIAB,IX,X,XI,XII,XIV,XXA,XXIA_Appendix for project YC" xfId="1735"/>
    <cellStyle name="C￥AØ_A¤±C¹Y¿ø_재고평가_Appendix-I,II,VD,VII,VIIABC,VIII,VIIIAB,IX,X,XI,XII,XIV,XXA,XXIA_Appendix(3-31 통합)" xfId="1736"/>
    <cellStyle name="Ç¥ÁØ_Ã¤±Ç¹Ý¿ø_재고평가_Appendix-I,II,VD,VII,VIIABC,VIII,VIIIAB,IX,X,XI,XII,XIV,XXA,XXIA_Appendix(3-31 통합)" xfId="1737"/>
    <cellStyle name="C￥AØ_A¤±C¹Y¿ø_재고평가_Appendix-I,II,VD,VII,VIIABC,VIII,VIIIAB,IX,X,XI,XII,XIV,XXA,XXIA_Appendix(3-31 하장헌)" xfId="1738"/>
    <cellStyle name="Ç¥ÁØ_Ã¤±Ç¹Ý¿ø_재고평가_Appendix-I,II,VD,VII,VIIABC,VIII,VIIIAB,IX,X,XI,XII,XIV,XXA,XXIA_Appendix(3-31 하장헌)" xfId="1739"/>
    <cellStyle name="C￥AØ_A¤±C¹Y¿ø_재고평가_Appendix-I,II,VD,VII,VIIABC,VIII,VIIIAB,IX,X,XI,XII,XIV,XXA,XXIA_Appendix_project YC" xfId="1740"/>
    <cellStyle name="Ç¥ÁØ_Ã¤±Ç¹Ý¿ø_재고평가_Appendix-I,II,VD,VII,VIIABC,VIII,VIIIAB,IX,X,XI,XII,XIV,XXA,XXIA_Appendix_project YC" xfId="1741"/>
    <cellStyle name="C￥AØ_A¤±C¹Y¿ø_재고평가_Appendix-I,II,VD,VII,VIIABC,VIII,VIIIAB,IX,X,XI,XII,XIV,XXA,XXIA_Appendix-2002년" xfId="1742"/>
    <cellStyle name="Ç¥ÁØ_Ã¤±Ç¹Ý¿ø_재고평가_Appendix-I,II,VD,VII,VIIABC,VIII,VIIIAB,IX,X,XI,XII,XIV,XXA,XXIA_Appendix-2002년" xfId="1743"/>
    <cellStyle name="C￥AØ_A¤±C¹Y¿ø_재고평가_Appendix-I,II,VD,VII,VIIABC,VIII,VIIIAB,IX,X,XI,XII,XIV,XXA,XXIA_Appendix-Final" xfId="1746"/>
    <cellStyle name="Ç¥ÁØ_Ã¤±Ç¹Ý¿ø_재고평가_Appendix-I,II,VD,VII,VIIABC,VIII,VIIIAB,IX,X,XI,XII,XIV,XXA,XXIA_Appendix-Final" xfId="1747"/>
    <cellStyle name="C￥AØ_A¤±C¹Y¿ø_재고평가_Appendix-I,II,VD,VII,VIIABC,VIII,VIIIAB,IX,X,XI,XII,XIV,XXA,XXIA_Appendix-Final_1" xfId="1748"/>
    <cellStyle name="Ç¥ÁØ_Ã¤±Ç¹Ý¿ø_재고평가_Appendix-I,II,VD,VII,VIIABC,VIII,VIIIAB,IX,X,XI,XII,XIV,XXA,XXIA_Appendix-Final_1" xfId="1749"/>
    <cellStyle name="C￥AØ_A¤±C¹Y¿ø_재고평가_Appendix-I,II,VD,VII,VIIABC,VIII,VIIIAB,IX,X,XI,XII,XIV,XXA,XXIA_Appendix-Final_1_Borrowing as of 2002" xfId="1750"/>
    <cellStyle name="Ç¥ÁØ_Ã¤±Ç¹Ý¿ø_재고평가_Appendix-I,II,VD,VII,VIIABC,VIII,VIIIAB,IX,X,XI,XII,XIV,XXA,XXIA_Appendix-Final_1_Borrowing as of 2002" xfId="1751"/>
    <cellStyle name="C￥AØ_A¤±C¹Y¿ø_재고평가_Appendix-I,II,VD,VII,VIIABC,VIII,VIIIAB,IX,X,XI,XII,XIV,XXA,XXIA_Appendix-손현곤" xfId="1744"/>
    <cellStyle name="Ç¥ÁØ_Ã¤±Ç¹Ý¿ø_재고평가_Appendix-I,II,VD,VII,VIIABC,VIII,VIIIAB,IX,X,XI,XII,XIV,XXA,XXIA_Appendix-손현곤" xfId="1745"/>
    <cellStyle name="C￥AØ_A¤±C¹Y¿ø_재고평가_Appendix-I,II,VD,VII,VIIABC,VIII,VIIIAB,IX,X,XI,XII,XIV,XXA,XXIA_Book1" xfId="1752"/>
    <cellStyle name="Ç¥ÁØ_Ã¤±Ç¹Ý¿ø_재고평가_Appendix-I,II,VD,VII,VIIABC,VIII,VIIIAB,IX,X,XI,XII,XIV,XXA,XXIA_Book1" xfId="1753"/>
    <cellStyle name="C￥AØ_A¤±C¹Y¿ø_재고평가_Appendix-I,II,VD,VII,VIIABC,VIII,VIIIAB,IX,X,XI,XII,XIV,XXA,XXIA_국가별 제품별 마진율 분석" xfId="1732"/>
    <cellStyle name="Ç¥ÁØ_Ã¤±Ç¹Ý¿ø_재고평가_Appendix-I,II,VD,VII,VIIABC,VIII,VIIIAB,IX,X,XI,XII,XIV,XXA,XXIA_국가별 제품별 마진율 분석" xfId="1733"/>
    <cellStyle name="C￥AØ_A¤±C¹Y¿ø_재고평가_appendix-lee.d.g" xfId="1754"/>
    <cellStyle name="Ç¥ÁØ_Ã¤±Ç¹Ý¿ø_재고평가_appendix-lee.d.g" xfId="1755"/>
    <cellStyle name="C￥AØ_A¤±C¹Y¿ø_재고평가_appendix-lee.d.g_Appendix for project YC" xfId="1758"/>
    <cellStyle name="Ç¥ÁØ_Ã¤±Ç¹Ý¿ø_재고평가_appendix-lee.d.g_Appendix for project YC" xfId="1759"/>
    <cellStyle name="C￥AØ_A¤±C¹Y¿ø_재고평가_appendix-lee.d.g_Appendix(3-31 통합)" xfId="1760"/>
    <cellStyle name="Ç¥ÁØ_Ã¤±Ç¹Ý¿ø_재고평가_appendix-lee.d.g_Appendix(3-31 통합)" xfId="1761"/>
    <cellStyle name="C￥AØ_A¤±C¹Y¿ø_재고평가_appendix-lee.d.g_Appendix(3-31 하장헌)" xfId="1762"/>
    <cellStyle name="Ç¥ÁØ_Ã¤±Ç¹Ý¿ø_재고평가_appendix-lee.d.g_Appendix(3-31 하장헌)" xfId="1763"/>
    <cellStyle name="C￥AØ_A¤±C¹Y¿ø_재고평가_appendix-lee.d.g_Appendix_project YC" xfId="1764"/>
    <cellStyle name="Ç¥ÁØ_Ã¤±Ç¹Ý¿ø_재고평가_appendix-lee.d.g_Appendix_project YC" xfId="1765"/>
    <cellStyle name="C￥AØ_A¤±C¹Y¿ø_재고평가_appendix-lee.d.g_Appendix-2002년" xfId="1766"/>
    <cellStyle name="Ç¥ÁØ_Ã¤±Ç¹Ý¿ø_재고평가_appendix-lee.d.g_Appendix-2002년" xfId="1767"/>
    <cellStyle name="C￥AØ_A¤±C¹Y¿ø_재고평가_appendix-lee.d.g_Appendix-Final" xfId="1770"/>
    <cellStyle name="Ç¥ÁØ_Ã¤±Ç¹Ý¿ø_재고평가_appendix-lee.d.g_Appendix-Final" xfId="1771"/>
    <cellStyle name="C￥AØ_A¤±C¹Y¿ø_재고평가_appendix-lee.d.g_Appendix-Final_1" xfId="1772"/>
    <cellStyle name="Ç¥ÁØ_Ã¤±Ç¹Ý¿ø_재고평가_appendix-lee.d.g_Appendix-Final_1" xfId="1773"/>
    <cellStyle name="C￥AØ_A¤±C¹Y¿ø_재고평가_appendix-lee.d.g_Appendix-Final_1_Borrowing as of 2002" xfId="1774"/>
    <cellStyle name="Ç¥ÁØ_Ã¤±Ç¹Ý¿ø_재고평가_appendix-lee.d.g_Appendix-Final_1_Borrowing as of 2002" xfId="1775"/>
    <cellStyle name="C￥AØ_A¤±C¹Y¿ø_재고평가_appendix-lee.d.g_Appendix-손현곤" xfId="1768"/>
    <cellStyle name="Ç¥ÁØ_Ã¤±Ç¹Ý¿ø_재고평가_appendix-lee.d.g_Appendix-손현곤" xfId="1769"/>
    <cellStyle name="C￥AØ_A¤±C¹Y¿ø_재고평가_appendix-lee.d.g_Book1" xfId="1776"/>
    <cellStyle name="Ç¥ÁØ_Ã¤±Ç¹Ý¿ø_재고평가_appendix-lee.d.g_Book1" xfId="1777"/>
    <cellStyle name="C￥AØ_A¤±C¹Y¿ø_재고평가_appendix-lee.d.g_국가별 제품별 마진율 분석" xfId="1756"/>
    <cellStyle name="Ç¥ÁØ_Ã¤±Ç¹Ý¿ø_재고평가_appendix-lee.d.g_국가별 제품별 마진율 분석" xfId="1757"/>
    <cellStyle name="C￥AØ_A¤±C¹Y¿ø_재고평가_Appendix-손현곤" xfId="1726"/>
    <cellStyle name="Ç¥ÁØ_Ã¤±Ç¹Ý¿ø_재고평가_Appendix-손현곤" xfId="1727"/>
    <cellStyle name="C￥AØ_A¤±C¹Y¿ø_재고평가_Book1" xfId="1778"/>
    <cellStyle name="Ç¥ÁØ_Ã¤±Ç¹Ý¿ø_재고평가_Book1" xfId="1779"/>
    <cellStyle name="C￥AØ_A¤±C¹Y¿ø_재고평가_JP" xfId="1780"/>
    <cellStyle name="Ç¥ÁØ_Ã¤±Ç¹Ý¿ø_재고평가_JP" xfId="1781"/>
    <cellStyle name="C￥AØ_A¤±C¹Y¿ø_재고평가_wp file(0912)" xfId="1782"/>
    <cellStyle name="Ç¥ÁØ_Ã¤±Ç¹Ý¿ø_재고평가_wp file(0912)" xfId="1783"/>
    <cellStyle name="C￥AØ_A¤±C¹Y¿ø_재고평가_국가별 제품별 마진율 분석" xfId="1712"/>
    <cellStyle name="Ç¥ÁØ_Ã¤±Ç¹Ý¿ø_재고평가_국가별 제품별 마진율 분석" xfId="1713"/>
    <cellStyle name="C￥AØ_A¤±C¹Y¿ø_재고평가1" xfId="1784"/>
    <cellStyle name="Ç¥ÁØ_Ã¤±Ç¹Ý¿ø_재고평가1" xfId="1785"/>
    <cellStyle name="C￥AØ_AO°￡E¸AC" xfId="1958"/>
    <cellStyle name="Ç¥ÁØ_ÁÖ°£È¸ÀÇ" xfId="1959"/>
    <cellStyle name="C￥AØ_Ay°eC￥(2¿u) " xfId="1960"/>
    <cellStyle name="Ç¥ÁØ_Áý°èÇ¥(2¿ù) " xfId="1961"/>
    <cellStyle name="C￥AØ_Ay°eC￥(2¿u) _2001재무제표" xfId="1962"/>
    <cellStyle name="Ç¥ÁØ_Áý°èÇ¥(2¿ù) _2001재무제표" xfId="1963"/>
    <cellStyle name="C￥AØ_C°AC¼­1" xfId="1964"/>
    <cellStyle name="Ç¥ÁØ_ÇØ¿Ü¿ù" xfId="1965"/>
    <cellStyle name="C￥AØ_CoAo¹yAI °A¾×¿ⓒ½A " xfId="1966"/>
    <cellStyle name="Ç¥áø_DWS_연결 Package_자회사A_재무제표_20091231" xfId="1967"/>
    <cellStyle name="C￥AØ_laroux" xfId="1968"/>
    <cellStyle name="Ç¥ÁØ_laroux" xfId="1969"/>
    <cellStyle name="C￥AØ_laroux_1" xfId="1970"/>
    <cellStyle name="Ç¥ÁØ_laroux_1" xfId="1971"/>
    <cellStyle name="C￥AØ_laroux_1_AP,manufacturing costs" xfId="2096"/>
    <cellStyle name="Ç¥ÁØ_laroux_1_AP,manufacturing costs" xfId="2097"/>
    <cellStyle name="C￥AØ_laroux_1_AP,manufacturing costs_재고평가" xfId="2098"/>
    <cellStyle name="Ç¥ÁØ_laroux_1_AP,manufacturing costs_재고평가" xfId="2099"/>
    <cellStyle name="C￥AØ_laroux_1_AP,가동시간,top10" xfId="2076"/>
    <cellStyle name="Ç¥ÁØ_laroux_1_AP,가동시간,top10" xfId="2077"/>
    <cellStyle name="C￥AØ_laroux_1_AP,가동시간,top10_additional appendix" xfId="2080"/>
    <cellStyle name="Ç¥ÁØ_laroux_1_AP,가동시간,top10_additional appendix" xfId="2081"/>
    <cellStyle name="C￥AØ_laroux_1_AP,가동시간,top10_additional appendix_AP,manufacturing costs" xfId="2084"/>
    <cellStyle name="Ç¥ÁØ_laroux_1_AP,가동시간,top10_additional appendix_AP,manufacturing costs" xfId="2085"/>
    <cellStyle name="C￥AØ_laroux_1_AP,가동시간,top10_additional appendix_appendix-lee.d.g" xfId="2086"/>
    <cellStyle name="Ç¥ÁØ_laroux_1_AP,가동시간,top10_additional appendix_appendix-lee.d.g" xfId="2087"/>
    <cellStyle name="C￥AØ_laroux_1_AP,가동시간,top10_additional appendix_wp file(0912)" xfId="2088"/>
    <cellStyle name="Ç¥ÁØ_laroux_1_AP,가동시간,top10_additional appendix_wp file(0912)" xfId="2089"/>
    <cellStyle name="C￥AØ_laroux_1_AP,가동시간,top10_additional appendix_재고평가" xfId="2082"/>
    <cellStyle name="Ç¥ÁØ_laroux_1_AP,가동시간,top10_additional appendix_재고평가" xfId="2083"/>
    <cellStyle name="C￥AØ_laroux_1_AP,가동시간,top10_AP,manufacturing costs" xfId="2090"/>
    <cellStyle name="Ç¥ÁØ_laroux_1_AP,가동시간,top10_AP,manufacturing costs" xfId="2091"/>
    <cellStyle name="C￥AØ_laroux_1_AP,가동시간,top10_appendix-lee.d.g" xfId="2092"/>
    <cellStyle name="Ç¥ÁØ_laroux_1_AP,가동시간,top10_appendix-lee.d.g" xfId="2093"/>
    <cellStyle name="C￥AØ_laroux_1_AP,가동시간,top10_wp file(0912)" xfId="2094"/>
    <cellStyle name="Ç¥ÁØ_laroux_1_AP,가동시간,top10_wp file(0912)" xfId="2095"/>
    <cellStyle name="C￥AØ_laroux_1_AP,가동시간,top10_재고평가" xfId="2078"/>
    <cellStyle name="Ç¥ÁØ_laroux_1_AP,가동시간,top10_재고평가" xfId="2079"/>
    <cellStyle name="C￥AØ_laroux_1_Appendix" xfId="2100"/>
    <cellStyle name="Ç¥ÁØ_laroux_1_Appendix" xfId="2101"/>
    <cellStyle name="C￥AØ_laroux_1_Appendix-I,II,VD,VII,VIIABC,VIII,VIIIAB,IX,X,XI,XII,XIV,XXA,XXIA" xfId="2102"/>
    <cellStyle name="Ç¥ÁØ_laroux_1_Appendix-I,II,VD,VII,VIIABC,VIII,VIIIAB,IX,X,XI,XII,XIV,XXA,XXIA" xfId="2103"/>
    <cellStyle name="C￥AØ_laroux_1_appendix-lee.d.g" xfId="2104"/>
    <cellStyle name="Ç¥ÁØ_laroux_1_appendix-lee.d.g" xfId="2105"/>
    <cellStyle name="C￥AØ_laroux_1_BS-Appendix" xfId="2106"/>
    <cellStyle name="Ç¥ÁØ_laroux_1_BS-Appendix" xfId="2107"/>
    <cellStyle name="C￥AØ_laroux_1_JP" xfId="2108"/>
    <cellStyle name="Ç¥ÁØ_laroux_1_JP" xfId="2109"/>
    <cellStyle name="C￥AØ_laroux_1_JP_Appendix-2002년" xfId="2113"/>
    <cellStyle name="Ç¥ÁØ_laroux_1_JP_Appendix-2002년" xfId="2114"/>
    <cellStyle name="C￥AØ_laroux_1_JP_Appendix-Final" xfId="2117"/>
    <cellStyle name="Ç¥ÁØ_laroux_1_JP_Appendix-Final" xfId="2118"/>
    <cellStyle name="C￥AØ_laroux_1_JP_Appendix-Final_1" xfId="2119"/>
    <cellStyle name="Ç¥ÁØ_laroux_1_JP_Appendix-Final_1" xfId="2120"/>
    <cellStyle name="C￥AØ_laroux_1_JP_Appendix-Final_1_Borrowing as of 2002" xfId="2121"/>
    <cellStyle name="Ç¥ÁØ_laroux_1_JP_Appendix-Final_1_Borrowing as of 2002" xfId="2122"/>
    <cellStyle name="C￥AØ_laroux_1_JP_Appendix-손현곤" xfId="2115"/>
    <cellStyle name="Ç¥ÁØ_laroux_1_JP_Appendix-손현곤" xfId="2116"/>
    <cellStyle name="C￥AØ_laroux_1_JP_Book1" xfId="2123"/>
    <cellStyle name="Ç¥ÁØ_laroux_1_JP_Book1" xfId="2124"/>
    <cellStyle name="C￥AØ_laroux_1_JP_국가별 제품별 마진율 분석" xfId="2110"/>
    <cellStyle name="Ç¥ÁØ_laroux_1_JP_국가별 제품별 마진율 분석" xfId="2111"/>
    <cellStyle name="C￥AØ_laroux_1_JP_국가별 제품별 마진율 분석_회사제시 수정 현금흐름표" xfId="2112"/>
    <cellStyle name="Ç¥ÁØ_laroux_1_wp file(0912)_1" xfId="2125"/>
    <cellStyle name="C￥AØ_laroux_1_wp file(0912)_1_Appendix for project YC" xfId="2128"/>
    <cellStyle name="Ç¥ÁØ_laroux_1_wp file(0912)_1_Appendix for project YC" xfId="2129"/>
    <cellStyle name="C￥AØ_laroux_1_wp file(0912)_1_Appendix(3-31 통합)" xfId="2130"/>
    <cellStyle name="Ç¥ÁØ_laroux_1_wp file(0912)_1_Appendix(3-31 통합)" xfId="2131"/>
    <cellStyle name="C￥AØ_laroux_1_wp file(0912)_1_Appendix(3-31 하장헌)" xfId="2132"/>
    <cellStyle name="Ç¥ÁØ_laroux_1_wp file(0912)_1_Appendix(3-31 하장헌)" xfId="2133"/>
    <cellStyle name="C￥AØ_laroux_1_wp file(0912)_1_Appendix_project YC" xfId="2134"/>
    <cellStyle name="Ç¥ÁØ_laroux_1_wp file(0912)_1_Appendix_project YC" xfId="2135"/>
    <cellStyle name="C￥AØ_laroux_1_wp file(0912)_1_Appendix-2002년" xfId="2136"/>
    <cellStyle name="Ç¥ÁØ_laroux_1_wp file(0912)_1_Appendix-2002년" xfId="2137"/>
    <cellStyle name="C￥AØ_laroux_1_wp file(0912)_1_Appendix-Final" xfId="2140"/>
    <cellStyle name="Ç¥ÁØ_laroux_1_wp file(0912)_1_Appendix-Final" xfId="2141"/>
    <cellStyle name="C￥AØ_laroux_1_wp file(0912)_1_Appendix-Final_1" xfId="2142"/>
    <cellStyle name="Ç¥ÁØ_laroux_1_wp file(0912)_1_Appendix-Final_1" xfId="2143"/>
    <cellStyle name="C￥AØ_laroux_1_wp file(0912)_1_Appendix-Final_1_Borrowing as of 2002" xfId="2144"/>
    <cellStyle name="Ç¥ÁØ_laroux_1_wp file(0912)_1_Appendix-Final_1_Borrowing as of 2002" xfId="2145"/>
    <cellStyle name="C￥AØ_laroux_1_wp file(0912)_1_Appendix-손현곤" xfId="2138"/>
    <cellStyle name="Ç¥ÁØ_laroux_1_wp file(0912)_1_Appendix-손현곤" xfId="2139"/>
    <cellStyle name="C￥AØ_laroux_1_wp file(0912)_1_Book1" xfId="2146"/>
    <cellStyle name="Ç¥ÁØ_laroux_1_wp file(0912)_1_Book1" xfId="2147"/>
    <cellStyle name="C￥AØ_laroux_1_wp file(0912)_1_국가별 제품별 마진율 분석" xfId="2126"/>
    <cellStyle name="Ç¥ÁØ_laroux_1_wp file(0912)_1_국가별 제품별 마진율 분석" xfId="2127"/>
    <cellStyle name="C￥AØ_laroux_1_wp file(0912)_Appendix" xfId="2150"/>
    <cellStyle name="Ç¥ÁØ_laroux_1_wp file(0912)_Appendix" xfId="2151"/>
    <cellStyle name="C￥AØ_laroux_1_wp file(0912)_Appendix(3-31 통합)" xfId="2152"/>
    <cellStyle name="Ç¥ÁØ_laroux_1_wp file(0912)_Appendix(3-31 통합)" xfId="2153"/>
    <cellStyle name="C￥AØ_laroux_1_wp file(0912)_Appendix(3-31 하장헌)" xfId="2154"/>
    <cellStyle name="Ç¥ÁØ_laroux_1_wp file(0912)_Appendix(3-31 하장헌)" xfId="2155"/>
    <cellStyle name="C￥AØ_laroux_1_wp file(0912)_Appendix-2002년" xfId="2156"/>
    <cellStyle name="Ç¥ÁØ_laroux_1_wp file(0912)_Appendix-2002년" xfId="2157"/>
    <cellStyle name="C￥AØ_laroux_1_wp file(0912)_Appendix-Final" xfId="2160"/>
    <cellStyle name="Ç¥ÁØ_laroux_1_wp file(0912)_Appendix-Final" xfId="2161"/>
    <cellStyle name="C￥AØ_laroux_1_wp file(0912)_Appendix-I,II,VD,VII,VIIABC,VIII,VIIIAB,IX,X,XI,XII,XIV,XXA,XXIA" xfId="2162"/>
    <cellStyle name="Ç¥ÁØ_laroux_1_wp file(0912)_Appendix-I,II,VD,VII,VIIABC,VIII,VIIIAB,IX,X,XI,XII,XIV,XXA,XXIA" xfId="2163"/>
    <cellStyle name="C￥AØ_laroux_1_wp file(0912)_Appendix-I,II,VD,VII,VIIABC,VIII,VIIIAB,IX,X,XI,XII,XIV,XXA,XXIA_Appendix for project YC" xfId="2166"/>
    <cellStyle name="Ç¥ÁØ_laroux_1_wp file(0912)_Appendix-I,II,VD,VII,VIIABC,VIII,VIIIAB,IX,X,XI,XII,XIV,XXA,XXIA_Appendix for project YC" xfId="2167"/>
    <cellStyle name="C￥AØ_laroux_1_wp file(0912)_Appendix-I,II,VD,VII,VIIABC,VIII,VIIIAB,IX,X,XI,XII,XIV,XXA,XXIA_Appendix(3-31 통합)" xfId="2168"/>
    <cellStyle name="Ç¥ÁØ_laroux_1_wp file(0912)_Appendix-I,II,VD,VII,VIIABC,VIII,VIIIAB,IX,X,XI,XII,XIV,XXA,XXIA_Appendix(3-31 통합)" xfId="2169"/>
    <cellStyle name="C￥AØ_laroux_1_wp file(0912)_Appendix-I,II,VD,VII,VIIABC,VIII,VIIIAB,IX,X,XI,XII,XIV,XXA,XXIA_Appendix(3-31 하장헌)" xfId="2170"/>
    <cellStyle name="Ç¥ÁØ_laroux_1_wp file(0912)_Appendix-I,II,VD,VII,VIIABC,VIII,VIIIAB,IX,X,XI,XII,XIV,XXA,XXIA_Appendix(3-31 하장헌)" xfId="2171"/>
    <cellStyle name="C￥AØ_laroux_1_wp file(0912)_Appendix-I,II,VD,VII,VIIABC,VIII,VIIIAB,IX,X,XI,XII,XIV,XXA,XXIA_Appendix_project YC" xfId="2172"/>
    <cellStyle name="Ç¥ÁØ_laroux_1_wp file(0912)_Appendix-I,II,VD,VII,VIIABC,VIII,VIIIAB,IX,X,XI,XII,XIV,XXA,XXIA_Appendix_project YC" xfId="2173"/>
    <cellStyle name="C￥AØ_laroux_1_wp file(0912)_Appendix-I,II,VD,VII,VIIABC,VIII,VIIIAB,IX,X,XI,XII,XIV,XXA,XXIA_Appendix-2002년" xfId="2174"/>
    <cellStyle name="Ç¥ÁØ_laroux_1_wp file(0912)_Appendix-I,II,VD,VII,VIIABC,VIII,VIIIAB,IX,X,XI,XII,XIV,XXA,XXIA_Appendix-2002년" xfId="2175"/>
    <cellStyle name="C￥AØ_laroux_1_wp file(0912)_Appendix-I,II,VD,VII,VIIABC,VIII,VIIIAB,IX,X,XI,XII,XIV,XXA,XXIA_Appendix-Final" xfId="2178"/>
    <cellStyle name="Ç¥ÁØ_laroux_1_wp file(0912)_Appendix-I,II,VD,VII,VIIABC,VIII,VIIIAB,IX,X,XI,XII,XIV,XXA,XXIA_Appendix-Final" xfId="2179"/>
    <cellStyle name="C￥AØ_laroux_1_wp file(0912)_Appendix-I,II,VD,VII,VIIABC,VIII,VIIIAB,IX,X,XI,XII,XIV,XXA,XXIA_Appendix-Final_1" xfId="2180"/>
    <cellStyle name="Ç¥ÁØ_laroux_1_wp file(0912)_Appendix-I,II,VD,VII,VIIABC,VIII,VIIIAB,IX,X,XI,XII,XIV,XXA,XXIA_Appendix-Final_1" xfId="2181"/>
    <cellStyle name="C￥AØ_laroux_1_wp file(0912)_Appendix-I,II,VD,VII,VIIABC,VIII,VIIIAB,IX,X,XI,XII,XIV,XXA,XXIA_Appendix-Final_1_Borrowing as of 2002" xfId="2182"/>
    <cellStyle name="Ç¥ÁØ_laroux_1_wp file(0912)_Appendix-I,II,VD,VII,VIIABC,VIII,VIIIAB,IX,X,XI,XII,XIV,XXA,XXIA_Appendix-Final_1_Borrowing as of 2002" xfId="2183"/>
    <cellStyle name="C￥AØ_laroux_1_wp file(0912)_Appendix-I,II,VD,VII,VIIABC,VIII,VIIIAB,IX,X,XI,XII,XIV,XXA,XXIA_Appendix-손현곤" xfId="2176"/>
    <cellStyle name="Ç¥ÁØ_laroux_1_wp file(0912)_Appendix-I,II,VD,VII,VIIABC,VIII,VIIIAB,IX,X,XI,XII,XIV,XXA,XXIA_Appendix-손현곤" xfId="2177"/>
    <cellStyle name="C￥AØ_laroux_1_wp file(0912)_Appendix-I,II,VD,VII,VIIABC,VIII,VIIIAB,IX,X,XI,XII,XIV,XXA,XXIA_Book1" xfId="2184"/>
    <cellStyle name="Ç¥ÁØ_laroux_1_wp file(0912)_Appendix-I,II,VD,VII,VIIABC,VIII,VIIIAB,IX,X,XI,XII,XIV,XXA,XXIA_Book1" xfId="2185"/>
    <cellStyle name="C￥AØ_laroux_1_wp file(0912)_Appendix-I,II,VD,VII,VIIABC,VIII,VIIIAB,IX,X,XI,XII,XIV,XXA,XXIA_국가별 제품별 마진율 분석" xfId="2164"/>
    <cellStyle name="Ç¥ÁØ_laroux_1_wp file(0912)_Appendix-I,II,VD,VII,VIIABC,VIII,VIIIAB,IX,X,XI,XII,XIV,XXA,XXIA_국가별 제품별 마진율 분석" xfId="2165"/>
    <cellStyle name="C￥AØ_laroux_1_wp file(0912)_appendix-lee.d.g" xfId="2186"/>
    <cellStyle name="Ç¥ÁØ_laroux_1_wp file(0912)_appendix-lee.d.g" xfId="2187"/>
    <cellStyle name="C￥AØ_laroux_1_wp file(0912)_appendix-lee.d.g_Appendix for project YC" xfId="2190"/>
    <cellStyle name="Ç¥ÁØ_laroux_1_wp file(0912)_appendix-lee.d.g_Appendix for project YC" xfId="2191"/>
    <cellStyle name="C￥AØ_laroux_1_wp file(0912)_appendix-lee.d.g_Appendix(3-31 통합)" xfId="2192"/>
    <cellStyle name="Ç¥ÁØ_laroux_1_wp file(0912)_appendix-lee.d.g_Appendix(3-31 통합)" xfId="2193"/>
    <cellStyle name="C￥AØ_laroux_1_wp file(0912)_appendix-lee.d.g_Appendix(3-31 하장헌)" xfId="2194"/>
    <cellStyle name="Ç¥ÁØ_laroux_1_wp file(0912)_appendix-lee.d.g_Appendix(3-31 하장헌)" xfId="2195"/>
    <cellStyle name="C￥AØ_laroux_1_wp file(0912)_appendix-lee.d.g_Appendix(3-31 하장헌)_회사제시 수정 현금흐름표" xfId="2196"/>
    <cellStyle name="Ç¥ÁØ_laroux_1_wp file(0912)_appendix-lee.d.g_Appendix(3-31 하장헌)_회사제시 수정 현금흐름표" xfId="2197"/>
    <cellStyle name="C￥AØ_laroux_1_wp file(0912)_appendix-lee.d.g_Appendix_project YC" xfId="2198"/>
    <cellStyle name="Ç¥ÁØ_laroux_1_wp file(0912)_appendix-lee.d.g_Appendix_project YC" xfId="2199"/>
    <cellStyle name="C￥AØ_laroux_1_wp file(0912)_appendix-lee.d.g_Appendix_project YC_회사제시 수정 현금흐름표" xfId="2200"/>
    <cellStyle name="Ç¥ÁØ_laroux_1_wp file(0912)_appendix-lee.d.g_Appendix_project YC_회사제시 수정 현금흐름표" xfId="2201"/>
    <cellStyle name="C￥AØ_laroux_1_wp file(0912)_appendix-lee.d.g_Appendix-2002년" xfId="2202"/>
    <cellStyle name="Ç¥ÁØ_laroux_1_wp file(0912)_appendix-lee.d.g_Appendix-2002년" xfId="2203"/>
    <cellStyle name="C￥AØ_laroux_1_wp file(0912)_appendix-lee.d.g_Appendix-2002년_회사제시 수정 현금흐름표" xfId="2204"/>
    <cellStyle name="Ç¥ÁØ_laroux_1_wp file(0912)_appendix-lee.d.g_Appendix-2002년_회사제시 수정 현금흐름표" xfId="2205"/>
    <cellStyle name="C￥AØ_laroux_1_wp file(0912)_appendix-lee.d.g_Appendix-Final" xfId="2210"/>
    <cellStyle name="Ç¥ÁØ_laroux_1_wp file(0912)_appendix-lee.d.g_Appendix-Final" xfId="2211"/>
    <cellStyle name="C￥AØ_laroux_1_wp file(0912)_appendix-lee.d.g_Appendix-Final_1" xfId="2212"/>
    <cellStyle name="Ç¥ÁØ_laroux_1_wp file(0912)_appendix-lee.d.g_Appendix-Final_1" xfId="2213"/>
    <cellStyle name="C￥AØ_laroux_1_wp file(0912)_appendix-lee.d.g_Appendix-Final_1_Borrowing as of 2002" xfId="2216"/>
    <cellStyle name="Ç¥ÁØ_laroux_1_wp file(0912)_appendix-lee.d.g_Appendix-Final_1_Borrowing as of 2002" xfId="2217"/>
    <cellStyle name="C￥AØ_laroux_1_wp file(0912)_appendix-lee.d.g_Appendix-Final_1_Borrowing as of 2002_회사제시 수정 현금흐름표" xfId="2218"/>
    <cellStyle name="Ç¥ÁØ_laroux_1_wp file(0912)_appendix-lee.d.g_Appendix-Final_1_Borrowing as of 2002_회사제시 수정 현금흐름표" xfId="2219"/>
    <cellStyle name="C￥AØ_laroux_1_wp file(0912)_appendix-lee.d.g_Appendix-Final_1_회사제시 수정 현금흐름표" xfId="2214"/>
    <cellStyle name="Ç¥ÁØ_laroux_1_wp file(0912)_appendix-lee.d.g_Appendix-Final_1_회사제시 수정 현금흐름표" xfId="2215"/>
    <cellStyle name="C￥AØ_laroux_1_wp file(0912)_appendix-lee.d.g_Appendix-Final_회사제시 수정 현금흐름표" xfId="2220"/>
    <cellStyle name="Ç¥ÁØ_laroux_1_wp file(0912)_appendix-lee.d.g_Appendix-Final_회사제시 수정 현금흐름표" xfId="2221"/>
    <cellStyle name="C￥AØ_laroux_1_wp file(0912)_appendix-lee.d.g_Appendix-손현곤" xfId="2206"/>
    <cellStyle name="Ç¥ÁØ_laroux_1_wp file(0912)_appendix-lee.d.g_Appendix-손현곤" xfId="2207"/>
    <cellStyle name="C￥AØ_laroux_1_wp file(0912)_appendix-lee.d.g_Appendix-손현곤_회사제시 수정 현금흐름표" xfId="2208"/>
    <cellStyle name="Ç¥ÁØ_laroux_1_wp file(0912)_appendix-lee.d.g_Appendix-손현곤_회사제시 수정 현금흐름표" xfId="2209"/>
    <cellStyle name="C￥AØ_laroux_1_wp file(0912)_appendix-lee.d.g_Book1" xfId="2222"/>
    <cellStyle name="Ç¥ÁØ_laroux_1_wp file(0912)_appendix-lee.d.g_Book1" xfId="2223"/>
    <cellStyle name="C￥AØ_laroux_1_wp file(0912)_appendix-lee.d.g_Book1_회사제시 수정 현금흐름표" xfId="2224"/>
    <cellStyle name="Ç¥ÁØ_laroux_1_wp file(0912)_appendix-lee.d.g_Book1_회사제시 수정 현금흐름표" xfId="2225"/>
    <cellStyle name="C￥AØ_laroux_1_wp file(0912)_appendix-lee.d.g_국가별 제품별 마진율 분석" xfId="2188"/>
    <cellStyle name="Ç¥ÁØ_laroux_1_wp file(0912)_appendix-lee.d.g_국가별 제품별 마진율 분석" xfId="2189"/>
    <cellStyle name="C￥AØ_laroux_1_wp file(0912)_Appendix-손현곤" xfId="2158"/>
    <cellStyle name="Ç¥ÁØ_laroux_1_wp file(0912)_Appendix-손현곤" xfId="2159"/>
    <cellStyle name="C￥AØ_laroux_1_wp file(0912)_Book1" xfId="2226"/>
    <cellStyle name="Ç¥ÁØ_laroux_1_wp file(0912)_Book1" xfId="2227"/>
    <cellStyle name="C￥AØ_laroux_1_wp file(0912)_Book1_회사제시 수정 현금흐름표" xfId="2228"/>
    <cellStyle name="Ç¥ÁØ_laroux_1_wp file(0912)_Book1_회사제시 수정 현금흐름표" xfId="2229"/>
    <cellStyle name="C￥AØ_laroux_1_wp file(0912)_JP" xfId="2230"/>
    <cellStyle name="Ç¥ÁØ_laroux_1_wp file(0912)_JP" xfId="2231"/>
    <cellStyle name="C￥AØ_laroux_1_wp file(0912)_JP_회사제시 수정 현금흐름표" xfId="2232"/>
    <cellStyle name="Ç¥ÁØ_laroux_1_wp file(0912)_JP_회사제시 수정 현금흐름표" xfId="2233"/>
    <cellStyle name="C￥AØ_laroux_1_wp file(0912)_wp file(0912)" xfId="2234"/>
    <cellStyle name="Ç¥ÁØ_laroux_1_wp file(0912)_wp file(0912)" xfId="2235"/>
    <cellStyle name="C￥AØ_laroux_1_wp file(0912)_wp file(0912)_회사제시 수정 현금흐름표" xfId="2236"/>
    <cellStyle name="Ç¥ÁØ_laroux_1_wp file(0912)_wp file(0912)_회사제시 수정 현금흐름표" xfId="2237"/>
    <cellStyle name="C￥AØ_laroux_1_wp file(0912)_국가별 제품별 마진율 분석" xfId="2148"/>
    <cellStyle name="Ç¥ÁØ_laroux_1_wp file(0912)_국가별 제품별 마진율 분석" xfId="2149"/>
    <cellStyle name="C￥AØ_laroux_1_매입채무" xfId="1972"/>
    <cellStyle name="Ç¥ÁØ_laroux_1_매입채무" xfId="1973"/>
    <cellStyle name="C￥AØ_laroux_1_매입채무_appendix-lee.d.g" xfId="1976"/>
    <cellStyle name="Ç¥ÁØ_laroux_1_매입채무_appendix-lee.d.g" xfId="1977"/>
    <cellStyle name="C￥AØ_laroux_1_매입채무_wp file(0912)" xfId="1978"/>
    <cellStyle name="Ç¥ÁØ_laroux_1_매입채무_wp file(0912)" xfId="1979"/>
    <cellStyle name="C￥AØ_laroux_1_매입채무_재고평가" xfId="1974"/>
    <cellStyle name="Ç¥ÁØ_laroux_1_매입채무_재고평가" xfId="1975"/>
    <cellStyle name="C￥AØ_laroux_1_연결BS" xfId="1980"/>
    <cellStyle name="Ç¥ÁØ_laroux_1_연결BS" xfId="1981"/>
    <cellStyle name="C￥AØ_laroux_1_연결BS_additional appendix" xfId="1984"/>
    <cellStyle name="Ç¥ÁØ_laroux_1_연결BS_additional appendix" xfId="1985"/>
    <cellStyle name="C￥AØ_laroux_1_연결BS_additional appendix_AP,manufacturing costs" xfId="1988"/>
    <cellStyle name="Ç¥ÁØ_laroux_1_연결BS_additional appendix_AP,manufacturing costs" xfId="1989"/>
    <cellStyle name="C￥AØ_laroux_1_연결BS_additional appendix_appendix-lee.d.g" xfId="1990"/>
    <cellStyle name="Ç¥ÁØ_laroux_1_연결BS_additional appendix_appendix-lee.d.g" xfId="1991"/>
    <cellStyle name="C￥AØ_laroux_1_연결BS_additional appendix_wp file(0912)" xfId="1992"/>
    <cellStyle name="Ç¥ÁØ_laroux_1_연결BS_additional appendix_wp file(0912)" xfId="1993"/>
    <cellStyle name="C￥AØ_laroux_1_연결BS_additional appendix_재고평가" xfId="1986"/>
    <cellStyle name="Ç¥ÁØ_laroux_1_연결BS_additional appendix_재고평가" xfId="1987"/>
    <cellStyle name="C￥AØ_laroux_1_연결BS_AP,manufacturing costs" xfId="1994"/>
    <cellStyle name="Ç¥ÁØ_laroux_1_연결BS_AP,manufacturing costs" xfId="1995"/>
    <cellStyle name="C￥AØ_laroux_1_연결BS_appendix-lee.d.g" xfId="1996"/>
    <cellStyle name="Ç¥ÁØ_laroux_1_연결BS_appendix-lee.d.g" xfId="1997"/>
    <cellStyle name="C￥AØ_laroux_1_연결BS_wp file(0912)" xfId="1998"/>
    <cellStyle name="Ç¥ÁØ_laroux_1_연결BS_wp file(0912)" xfId="1999"/>
    <cellStyle name="C￥AØ_laroux_1_연결BS_재고평가" xfId="1982"/>
    <cellStyle name="Ç¥ÁØ_laroux_1_연결BS_재고평가" xfId="1983"/>
    <cellStyle name="C￥AØ_laroux_1_재고평가" xfId="2000"/>
    <cellStyle name="Ç¥ÁØ_laroux_1_재고평가" xfId="2001"/>
    <cellStyle name="C￥AØ_laroux_1_재고평가_Appendix" xfId="2004"/>
    <cellStyle name="Ç¥ÁØ_laroux_1_재고평가_Appendix" xfId="2005"/>
    <cellStyle name="C￥AØ_laroux_1_재고평가_Appendix for project YC" xfId="2006"/>
    <cellStyle name="Ç¥ÁØ_laroux_1_재고평가_Appendix for project YC" xfId="2007"/>
    <cellStyle name="C￥AØ_laroux_1_재고평가_Appendix(3-31 통합)" xfId="2008"/>
    <cellStyle name="Ç¥ÁØ_laroux_1_재고평가_Appendix(3-31 통합)" xfId="2009"/>
    <cellStyle name="C￥AØ_laroux_1_재고평가_Appendix(3-31 하장헌)" xfId="2010"/>
    <cellStyle name="Ç¥ÁØ_laroux_1_재고평가_Appendix(3-31 하장헌)" xfId="2011"/>
    <cellStyle name="C￥AØ_laroux_1_재고평가_Appendix_project YC" xfId="2012"/>
    <cellStyle name="Ç¥ÁØ_laroux_1_재고평가_Appendix_project YC" xfId="2013"/>
    <cellStyle name="C￥AØ_laroux_1_재고평가_Appendix-2002년" xfId="2014"/>
    <cellStyle name="Ç¥ÁØ_laroux_1_재고평가_Appendix-2002년" xfId="2015"/>
    <cellStyle name="C￥AØ_laroux_1_재고평가_Appendix-Final" xfId="2018"/>
    <cellStyle name="Ç¥ÁØ_laroux_1_재고평가_Appendix-Final" xfId="2019"/>
    <cellStyle name="C￥AØ_laroux_1_재고평가_Appendix-I,II,VD,VII,VIIABC,VIII,VIIIAB,IX,X,XI,XII,XIV,XXA,XXIA" xfId="2020"/>
    <cellStyle name="Ç¥ÁØ_laroux_1_재고평가_Appendix-I,II,VD,VII,VIIABC,VIII,VIIIAB,IX,X,XI,XII,XIV,XXA,XXIA" xfId="2021"/>
    <cellStyle name="C￥AØ_laroux_1_재고평가_Appendix-I,II,VD,VII,VIIABC,VIII,VIIIAB,IX,X,XI,XII,XIV,XXA,XXIA_Appendix for project YC" xfId="2024"/>
    <cellStyle name="Ç¥ÁØ_laroux_1_재고평가_Appendix-I,II,VD,VII,VIIABC,VIII,VIIIAB,IX,X,XI,XII,XIV,XXA,XXIA_Appendix for project YC" xfId="2025"/>
    <cellStyle name="C￥AØ_laroux_1_재고평가_Appendix-I,II,VD,VII,VIIABC,VIII,VIIIAB,IX,X,XI,XII,XIV,XXA,XXIA_Appendix(3-31 통합)" xfId="2026"/>
    <cellStyle name="Ç¥ÁØ_laroux_1_재고평가_Appendix-I,II,VD,VII,VIIABC,VIII,VIIIAB,IX,X,XI,XII,XIV,XXA,XXIA_Appendix(3-31 통합)" xfId="2027"/>
    <cellStyle name="C￥AØ_laroux_1_재고평가_Appendix-I,II,VD,VII,VIIABC,VIII,VIIIAB,IX,X,XI,XII,XIV,XXA,XXIA_Appendix(3-31 하장헌)" xfId="2028"/>
    <cellStyle name="Ç¥ÁØ_laroux_1_재고평가_Appendix-I,II,VD,VII,VIIABC,VIII,VIIIAB,IX,X,XI,XII,XIV,XXA,XXIA_Appendix(3-31 하장헌)" xfId="2029"/>
    <cellStyle name="C￥AØ_laroux_1_재고평가_Appendix-I,II,VD,VII,VIIABC,VIII,VIIIAB,IX,X,XI,XII,XIV,XXA,XXIA_Appendix_project YC" xfId="2030"/>
    <cellStyle name="Ç¥ÁØ_laroux_1_재고평가_Appendix-I,II,VD,VII,VIIABC,VIII,VIIIAB,IX,X,XI,XII,XIV,XXA,XXIA_Appendix_project YC" xfId="2031"/>
    <cellStyle name="C￥AØ_laroux_1_재고평가_Appendix-I,II,VD,VII,VIIABC,VIII,VIIIAB,IX,X,XI,XII,XIV,XXA,XXIA_Appendix-2002년" xfId="2032"/>
    <cellStyle name="Ç¥ÁØ_laroux_1_재고평가_Appendix-I,II,VD,VII,VIIABC,VIII,VIIIAB,IX,X,XI,XII,XIV,XXA,XXIA_Appendix-2002년" xfId="2033"/>
    <cellStyle name="C￥AØ_laroux_1_재고평가_Appendix-I,II,VD,VII,VIIABC,VIII,VIIIAB,IX,X,XI,XII,XIV,XXA,XXIA_Appendix-Final" xfId="2036"/>
    <cellStyle name="Ç¥ÁØ_laroux_1_재고평가_Appendix-I,II,VD,VII,VIIABC,VIII,VIIIAB,IX,X,XI,XII,XIV,XXA,XXIA_Appendix-Final" xfId="2037"/>
    <cellStyle name="C￥AØ_laroux_1_재고평가_Appendix-I,II,VD,VII,VIIABC,VIII,VIIIAB,IX,X,XI,XII,XIV,XXA,XXIA_Appendix-Final_1" xfId="2038"/>
    <cellStyle name="Ç¥ÁØ_laroux_1_재고평가_Appendix-I,II,VD,VII,VIIABC,VIII,VIIIAB,IX,X,XI,XII,XIV,XXA,XXIA_Appendix-Final_1" xfId="2039"/>
    <cellStyle name="C￥AØ_laroux_1_재고평가_Appendix-I,II,VD,VII,VIIABC,VIII,VIIIAB,IX,X,XI,XII,XIV,XXA,XXIA_Appendix-Final_1_Borrowing as of 2002" xfId="2040"/>
    <cellStyle name="Ç¥ÁØ_laroux_1_재고평가_Appendix-I,II,VD,VII,VIIABC,VIII,VIIIAB,IX,X,XI,XII,XIV,XXA,XXIA_Appendix-Final_1_Borrowing as of 2002" xfId="2041"/>
    <cellStyle name="C￥AØ_laroux_1_재고평가_Appendix-I,II,VD,VII,VIIABC,VIII,VIIIAB,IX,X,XI,XII,XIV,XXA,XXIA_Appendix-손현곤" xfId="2034"/>
    <cellStyle name="Ç¥ÁØ_laroux_1_재고평가_Appendix-I,II,VD,VII,VIIABC,VIII,VIIIAB,IX,X,XI,XII,XIV,XXA,XXIA_Appendix-손현곤" xfId="2035"/>
    <cellStyle name="C￥AØ_laroux_1_재고평가_Appendix-I,II,VD,VII,VIIABC,VIII,VIIIAB,IX,X,XI,XII,XIV,XXA,XXIA_Book1" xfId="2042"/>
    <cellStyle name="Ç¥ÁØ_laroux_1_재고평가_Appendix-I,II,VD,VII,VIIABC,VIII,VIIIAB,IX,X,XI,XII,XIV,XXA,XXIA_Book1" xfId="2043"/>
    <cellStyle name="C￥AØ_laroux_1_재고평가_Appendix-I,II,VD,VII,VIIABC,VIII,VIIIAB,IX,X,XI,XII,XIV,XXA,XXIA_국가별 제품별 마진율 분석" xfId="2022"/>
    <cellStyle name="Ç¥ÁØ_laroux_1_재고평가_Appendix-I,II,VD,VII,VIIABC,VIII,VIIIAB,IX,X,XI,XII,XIV,XXA,XXIA_국가별 제품별 마진율 분석" xfId="2023"/>
    <cellStyle name="C￥AØ_laroux_1_재고평가_appendix-lee.d.g" xfId="2044"/>
    <cellStyle name="Ç¥ÁØ_laroux_1_재고평가_appendix-lee.d.g" xfId="2045"/>
    <cellStyle name="C￥AØ_laroux_1_재고평가_appendix-lee.d.g_Appendix for project YC" xfId="2048"/>
    <cellStyle name="Ç¥ÁØ_laroux_1_재고평가_appendix-lee.d.g_Appendix for project YC" xfId="2049"/>
    <cellStyle name="C￥AØ_laroux_1_재고평가_appendix-lee.d.g_Appendix(3-31 통합)" xfId="2050"/>
    <cellStyle name="Ç¥ÁØ_laroux_1_재고평가_appendix-lee.d.g_Appendix(3-31 통합)" xfId="2051"/>
    <cellStyle name="C￥AØ_laroux_1_재고평가_appendix-lee.d.g_Appendix(3-31 하장헌)" xfId="2052"/>
    <cellStyle name="Ç¥ÁØ_laroux_1_재고평가_appendix-lee.d.g_Appendix(3-31 하장헌)" xfId="2053"/>
    <cellStyle name="C￥AØ_laroux_1_재고평가_appendix-lee.d.g_Appendix_project YC" xfId="2054"/>
    <cellStyle name="Ç¥ÁØ_laroux_1_재고평가_appendix-lee.d.g_Appendix_project YC" xfId="2055"/>
    <cellStyle name="C￥AØ_laroux_1_재고평가_appendix-lee.d.g_Appendix-2002년" xfId="2056"/>
    <cellStyle name="Ç¥ÁØ_laroux_1_재고평가_appendix-lee.d.g_Appendix-2002년" xfId="2057"/>
    <cellStyle name="C￥AØ_laroux_1_재고평가_appendix-lee.d.g_Appendix-Final" xfId="2060"/>
    <cellStyle name="Ç¥ÁØ_laroux_1_재고평가_appendix-lee.d.g_Appendix-Final" xfId="2061"/>
    <cellStyle name="C￥AØ_laroux_1_재고평가_appendix-lee.d.g_Appendix-Final_1" xfId="2062"/>
    <cellStyle name="Ç¥ÁØ_laroux_1_재고평가_appendix-lee.d.g_Appendix-Final_1" xfId="2063"/>
    <cellStyle name="C￥AØ_laroux_1_재고평가_appendix-lee.d.g_Appendix-Final_1_Borrowing as of 2002" xfId="2064"/>
    <cellStyle name="Ç¥ÁØ_laroux_1_재고평가_appendix-lee.d.g_Appendix-Final_1_Borrowing as of 2002" xfId="2065"/>
    <cellStyle name="C￥AØ_laroux_1_재고평가_appendix-lee.d.g_Appendix-손현곤" xfId="2058"/>
    <cellStyle name="Ç¥ÁØ_laroux_1_재고평가_appendix-lee.d.g_Appendix-손현곤" xfId="2059"/>
    <cellStyle name="C￥AØ_laroux_1_재고평가_appendix-lee.d.g_Book1" xfId="2066"/>
    <cellStyle name="Ç¥ÁØ_laroux_1_재고평가_appendix-lee.d.g_Book1" xfId="2067"/>
    <cellStyle name="C￥AØ_laroux_1_재고평가_appendix-lee.d.g_국가별 제품별 마진율 분석" xfId="2046"/>
    <cellStyle name="Ç¥ÁØ_laroux_1_재고평가_appendix-lee.d.g_국가별 제품별 마진율 분석" xfId="2047"/>
    <cellStyle name="C￥AØ_laroux_1_재고평가_Appendix-손현곤" xfId="2016"/>
    <cellStyle name="Ç¥ÁØ_laroux_1_재고평가_Appendix-손현곤" xfId="2017"/>
    <cellStyle name="C￥AØ_laroux_1_재고평가_Book1" xfId="2068"/>
    <cellStyle name="Ç¥ÁØ_laroux_1_재고평가_Book1" xfId="2069"/>
    <cellStyle name="C￥AØ_laroux_1_재고평가_JP" xfId="2070"/>
    <cellStyle name="Ç¥ÁØ_laroux_1_재고평가_JP" xfId="2071"/>
    <cellStyle name="C￥AØ_laroux_1_재고평가_wp file(0912)" xfId="2072"/>
    <cellStyle name="Ç¥ÁØ_laroux_1_재고평가_wp file(0912)" xfId="2073"/>
    <cellStyle name="C￥AØ_laroux_1_재고평가_국가별 제품별 마진율 분석" xfId="2002"/>
    <cellStyle name="Ç¥ÁØ_laroux_1_재고평가_국가별 제품별 마진율 분석" xfId="2003"/>
    <cellStyle name="C￥AØ_laroux_1_재고평가1" xfId="2074"/>
    <cellStyle name="Ç¥ÁØ_laroux_1_재고평가1" xfId="2075"/>
    <cellStyle name="C￥AØ_laroux_3" xfId="2238"/>
    <cellStyle name="Ç¥ÁØ_laroux_3" xfId="2239"/>
    <cellStyle name="C￥AØ_laroux_3_AP,manufacturing costs" xfId="2374"/>
    <cellStyle name="Ç¥ÁØ_laroux_3_AP,manufacturing costs" xfId="2375"/>
    <cellStyle name="C￥AØ_laroux_3_AP,manufacturing costs_tables for report" xfId="2378"/>
    <cellStyle name="Ç¥ÁØ_laroux_3_AP,manufacturing costs_tables for report" xfId="2379"/>
    <cellStyle name="C￥AØ_laroux_3_AP,manufacturing costs_재고평가" xfId="2376"/>
    <cellStyle name="Ç¥ÁØ_laroux_3_AP,manufacturing costs_재고평가" xfId="2377"/>
    <cellStyle name="C￥AØ_laroux_3_AP,가동시간,top10" xfId="2350"/>
    <cellStyle name="Ç¥ÁØ_laroux_3_AP,가동시간,top10" xfId="2351"/>
    <cellStyle name="C￥AØ_laroux_3_AP,가동시간,top10_additional appendix" xfId="2354"/>
    <cellStyle name="Ç¥ÁØ_laroux_3_AP,가동시간,top10_additional appendix" xfId="2355"/>
    <cellStyle name="C￥AØ_laroux_3_AP,가동시간,top10_additional appendix_AP,manufacturing costs" xfId="2358"/>
    <cellStyle name="Ç¥ÁØ_laroux_3_AP,가동시간,top10_additional appendix_AP,manufacturing costs" xfId="2359"/>
    <cellStyle name="C￥AØ_laroux_3_AP,가동시간,top10_additional appendix_appendix-lee.d.g" xfId="2360"/>
    <cellStyle name="Ç¥ÁØ_laroux_3_AP,가동시간,top10_additional appendix_appendix-lee.d.g" xfId="2361"/>
    <cellStyle name="C￥AØ_laroux_3_AP,가동시간,top10_additional appendix_tables for report" xfId="2362"/>
    <cellStyle name="Ç¥ÁØ_laroux_3_AP,가동시간,top10_additional appendix_tables for report" xfId="2363"/>
    <cellStyle name="C￥AØ_laroux_3_AP,가동시간,top10_additional appendix_wp file(0912)" xfId="2364"/>
    <cellStyle name="Ç¥ÁØ_laroux_3_AP,가동시간,top10_additional appendix_wp file(0912)" xfId="2365"/>
    <cellStyle name="C￥AØ_laroux_3_AP,가동시간,top10_additional appendix_재고평가" xfId="2356"/>
    <cellStyle name="Ç¥ÁØ_laroux_3_AP,가동시간,top10_additional appendix_재고평가" xfId="2357"/>
    <cellStyle name="C￥AØ_laroux_3_AP,가동시간,top10_AP,manufacturing costs" xfId="2366"/>
    <cellStyle name="Ç¥ÁØ_laroux_3_AP,가동시간,top10_AP,manufacturing costs" xfId="2367"/>
    <cellStyle name="C￥AØ_laroux_3_AP,가동시간,top10_appendix-lee.d.g" xfId="2368"/>
    <cellStyle name="Ç¥ÁØ_laroux_3_AP,가동시간,top10_appendix-lee.d.g" xfId="2369"/>
    <cellStyle name="C￥AØ_laroux_3_AP,가동시간,top10_tables for report" xfId="2370"/>
    <cellStyle name="Ç¥ÁØ_laroux_3_AP,가동시간,top10_tables for report" xfId="2371"/>
    <cellStyle name="C￥AØ_laroux_3_AP,가동시간,top10_wp file(0912)" xfId="2372"/>
    <cellStyle name="Ç¥ÁØ_laroux_3_AP,가동시간,top10_wp file(0912)" xfId="2373"/>
    <cellStyle name="C￥AØ_laroux_3_AP,가동시간,top10_재고평가" xfId="2352"/>
    <cellStyle name="Ç¥ÁØ_laroux_3_AP,가동시간,top10_재고평가" xfId="2353"/>
    <cellStyle name="C￥AØ_laroux_3_Appendix" xfId="2380"/>
    <cellStyle name="Ç¥ÁØ_laroux_3_Appendix" xfId="2381"/>
    <cellStyle name="C￥AØ_laroux_3_Appendix-I,II,VD,VII,VIIABC,VIII,VIIIAB,IX,X,XI,XII,XIV,XXA,XXIA" xfId="2382"/>
    <cellStyle name="Ç¥ÁØ_laroux_3_Appendix-I,II,VD,VII,VIIABC,VIII,VIIIAB,IX,X,XI,XII,XIV,XXA,XXIA" xfId="2383"/>
    <cellStyle name="C￥AØ_laroux_3_appendix-lee.d.g" xfId="2384"/>
    <cellStyle name="Ç¥ÁØ_laroux_3_appendix-lee.d.g" xfId="2385"/>
    <cellStyle name="C￥AØ_laroux_3_BS-Appendix" xfId="2386"/>
    <cellStyle name="Ç¥ÁØ_laroux_3_BS-Appendix" xfId="2387"/>
    <cellStyle name="C￥AØ_laroux_3_BS-Appendix_tables for report" xfId="2388"/>
    <cellStyle name="Ç¥ÁØ_laroux_3_BS-Appendix_tables for report" xfId="2389"/>
    <cellStyle name="C￥AØ_laroux_3_JP" xfId="2390"/>
    <cellStyle name="Ç¥ÁØ_laroux_3_JP" xfId="2391"/>
    <cellStyle name="C￥AØ_laroux_3_JP_Appendix for project YC" xfId="2394"/>
    <cellStyle name="Ç¥ÁØ_laroux_3_JP_Appendix for project YC" xfId="2395"/>
    <cellStyle name="C￥AØ_laroux_3_JP_Appendix(3-31 통합)" xfId="2396"/>
    <cellStyle name="Ç¥ÁØ_laroux_3_JP_Appendix(3-31 통합)" xfId="2397"/>
    <cellStyle name="C￥AØ_laroux_3_JP_Appendix(3-31 하장헌)" xfId="2398"/>
    <cellStyle name="Ç¥ÁØ_laroux_3_JP_Appendix(3-31 하장헌)" xfId="2399"/>
    <cellStyle name="C￥AØ_laroux_3_JP_Appendix_project YC" xfId="2400"/>
    <cellStyle name="Ç¥ÁØ_laroux_3_JP_Appendix_project YC" xfId="2401"/>
    <cellStyle name="C￥AØ_laroux_3_JP_Appendix-2002년" xfId="2402"/>
    <cellStyle name="Ç¥ÁØ_laroux_3_JP_Appendix-2002년" xfId="2403"/>
    <cellStyle name="C￥AØ_laroux_3_JP_Appendix-Final" xfId="2406"/>
    <cellStyle name="Ç¥ÁØ_laroux_3_JP_Appendix-Final" xfId="2407"/>
    <cellStyle name="C￥AØ_laroux_3_JP_Appendix-Final_1" xfId="2408"/>
    <cellStyle name="Ç¥ÁØ_laroux_3_JP_Appendix-Final_1" xfId="2409"/>
    <cellStyle name="C￥AØ_laroux_3_JP_Appendix-Final_1_Borrowing as of 2002" xfId="2410"/>
    <cellStyle name="Ç¥ÁØ_laroux_3_JP_Appendix-Final_1_Borrowing as of 2002" xfId="2411"/>
    <cellStyle name="C￥AØ_laroux_3_JP_Appendix-손현곤" xfId="2404"/>
    <cellStyle name="Ç¥ÁØ_laroux_3_JP_Appendix-손현곤" xfId="2405"/>
    <cellStyle name="C￥AØ_laroux_3_JP_Book1" xfId="2412"/>
    <cellStyle name="Ç¥ÁØ_laroux_3_JP_Book1" xfId="2413"/>
    <cellStyle name="C￥AØ_laroux_3_JP_국가별 제품별 마진율 분석" xfId="2392"/>
    <cellStyle name="Ç¥ÁØ_laroux_3_JP_국가별 제품별 마진율 분석" xfId="2393"/>
    <cellStyle name="C￥AØ_laroux_3_mc" xfId="2414"/>
    <cellStyle name="Ç¥ÁØ_laroux_3_mc" xfId="2415"/>
    <cellStyle name="C￥AØ_laroux_3_mc_additional appendix" xfId="2418"/>
    <cellStyle name="Ç¥ÁØ_laroux_3_mc_additional appendix" xfId="2419"/>
    <cellStyle name="C￥AØ_laroux_3_mc_additional appendix_AP,manufacturing costs" xfId="2422"/>
    <cellStyle name="Ç¥ÁØ_laroux_3_mc_additional appendix_AP,manufacturing costs" xfId="2423"/>
    <cellStyle name="C￥AØ_laroux_3_mc_additional appendix_appendix-lee.d.g" xfId="2424"/>
    <cellStyle name="Ç¥ÁØ_laroux_3_mc_additional appendix_appendix-lee.d.g" xfId="2425"/>
    <cellStyle name="C￥AØ_laroux_3_mc_additional appendix_tables for report" xfId="2426"/>
    <cellStyle name="Ç¥ÁØ_laroux_3_mc_additional appendix_tables for report" xfId="2427"/>
    <cellStyle name="C￥AØ_laroux_3_mc_additional appendix_wp file(0912)" xfId="2428"/>
    <cellStyle name="Ç¥ÁØ_laroux_3_mc_additional appendix_wp file(0912)" xfId="2429"/>
    <cellStyle name="C￥AØ_laroux_3_mc_additional appendix_재고평가" xfId="2420"/>
    <cellStyle name="Ç¥ÁØ_laroux_3_mc_additional appendix_재고평가" xfId="2421"/>
    <cellStyle name="C￥AØ_laroux_3_mc_AP,manufacturing costs" xfId="2430"/>
    <cellStyle name="Ç¥ÁØ_laroux_3_mc_AP,manufacturing costs" xfId="2431"/>
    <cellStyle name="C￥AØ_laroux_3_mc_appendix-lee.d.g" xfId="2432"/>
    <cellStyle name="Ç¥ÁØ_laroux_3_mc_appendix-lee.d.g" xfId="2433"/>
    <cellStyle name="C￥AØ_laroux_3_mc_tables for report" xfId="2434"/>
    <cellStyle name="Ç¥ÁØ_laroux_3_mc_tables for report" xfId="2435"/>
    <cellStyle name="C￥AØ_laroux_3_mc_wp file(0912)" xfId="2436"/>
    <cellStyle name="Ç¥ÁØ_laroux_3_mc_wp file(0912)" xfId="2437"/>
    <cellStyle name="C￥AØ_laroux_3_mc_재고평가" xfId="2416"/>
    <cellStyle name="Ç¥ÁØ_laroux_3_mc_재고평가" xfId="2417"/>
    <cellStyle name="C￥AØ_laroux_3_PL-Appendix" xfId="2438"/>
    <cellStyle name="Ç¥ÁØ_laroux_3_PL-Appendix" xfId="2439"/>
    <cellStyle name="C￥AØ_laroux_3_PL-Appendix_tables for report" xfId="2440"/>
    <cellStyle name="Ç¥ÁØ_laroux_3_PL-Appendix_tables for report" xfId="2441"/>
    <cellStyle name="C￥AØ_laroux_3_wp file(0912)" xfId="2442"/>
    <cellStyle name="Ç¥ÁØ_laroux_3_wp file(0912)" xfId="2443"/>
    <cellStyle name="C￥AØ_laroux_3_wp file(0912)_1" xfId="2444"/>
    <cellStyle name="Ç¥ÁØ_laroux_3_wp file(0912)_1" xfId="2445"/>
    <cellStyle name="C￥AØ_laroux_3_wp file(0912)_1_Appendix for project YC" xfId="2448"/>
    <cellStyle name="Ç¥ÁØ_laroux_3_wp file(0912)_1_Appendix for project YC" xfId="2449"/>
    <cellStyle name="C￥AØ_laroux_3_wp file(0912)_1_Appendix(3-31 통합)" xfId="2450"/>
    <cellStyle name="Ç¥ÁØ_laroux_3_wp file(0912)_1_Appendix(3-31 통합)" xfId="2451"/>
    <cellStyle name="C￥AØ_laroux_3_wp file(0912)_1_Appendix(3-31 하장헌)" xfId="2452"/>
    <cellStyle name="Ç¥ÁØ_laroux_3_wp file(0912)_1_Appendix(3-31 하장헌)" xfId="2453"/>
    <cellStyle name="C￥AØ_laroux_3_wp file(0912)_1_Appendix_project YC" xfId="2454"/>
    <cellStyle name="Ç¥ÁØ_laroux_3_wp file(0912)_1_Appendix_project YC" xfId="2455"/>
    <cellStyle name="C￥AØ_laroux_3_wp file(0912)_1_Appendix-2002년" xfId="2456"/>
    <cellStyle name="Ç¥ÁØ_laroux_3_wp file(0912)_1_Appendix-2002년" xfId="2457"/>
    <cellStyle name="C￥AØ_laroux_3_wp file(0912)_1_Appendix-Final" xfId="2460"/>
    <cellStyle name="Ç¥ÁØ_laroux_3_wp file(0912)_1_Appendix-Final" xfId="2461"/>
    <cellStyle name="C￥AØ_laroux_3_wp file(0912)_1_Appendix-Final_1" xfId="2462"/>
    <cellStyle name="Ç¥ÁØ_laroux_3_wp file(0912)_1_Appendix-Final_1" xfId="2463"/>
    <cellStyle name="C￥AØ_laroux_3_wp file(0912)_1_Appendix-Final_1_Borrowing as of 2002" xfId="2464"/>
    <cellStyle name="Ç¥ÁØ_laroux_3_wp file(0912)_1_Appendix-Final_1_Borrowing as of 2002" xfId="2465"/>
    <cellStyle name="C￥AØ_laroux_3_wp file(0912)_1_Appendix-손현곤" xfId="2458"/>
    <cellStyle name="Ç¥ÁØ_laroux_3_wp file(0912)_1_Appendix-손현곤" xfId="2459"/>
    <cellStyle name="C￥AØ_laroux_3_wp file(0912)_1_Book1" xfId="2466"/>
    <cellStyle name="Ç¥ÁØ_laroux_3_wp file(0912)_1_Book1" xfId="2467"/>
    <cellStyle name="C￥AØ_laroux_3_wp file(0912)_1_국가별 제품별 마진율 분석" xfId="2446"/>
    <cellStyle name="Ç¥ÁØ_laroux_3_wp file(0912)_1_국가별 제품별 마진율 분석" xfId="2447"/>
    <cellStyle name="C￥AØ_laroux_3_wp file(0912)_Appendix" xfId="2470"/>
    <cellStyle name="Ç¥ÁØ_laroux_3_wp file(0912)_Appendix" xfId="2471"/>
    <cellStyle name="C￥AØ_laroux_3_wp file(0912)_Appendix for project YC" xfId="2472"/>
    <cellStyle name="Ç¥ÁØ_laroux_3_wp file(0912)_Appendix for project YC" xfId="2473"/>
    <cellStyle name="C￥AØ_laroux_3_wp file(0912)_Appendix(3-31 통합)" xfId="2474"/>
    <cellStyle name="Ç¥ÁØ_laroux_3_wp file(0912)_Appendix(3-31 통합)" xfId="2475"/>
    <cellStyle name="C￥AØ_laroux_3_wp file(0912)_Appendix(3-31 하장헌)" xfId="2476"/>
    <cellStyle name="Ç¥ÁØ_laroux_3_wp file(0912)_Appendix(3-31 하장헌)" xfId="2477"/>
    <cellStyle name="C￥AØ_laroux_3_wp file(0912)_Appendix_project YC" xfId="2478"/>
    <cellStyle name="Ç¥ÁØ_laroux_3_wp file(0912)_Appendix_project YC" xfId="2479"/>
    <cellStyle name="C￥AØ_laroux_3_wp file(0912)_Appendix-2002년" xfId="2480"/>
    <cellStyle name="Ç¥ÁØ_laroux_3_wp file(0912)_Appendix-2002년" xfId="2481"/>
    <cellStyle name="C￥AØ_laroux_3_wp file(0912)_Appendix-Final" xfId="2484"/>
    <cellStyle name="Ç¥ÁØ_laroux_3_wp file(0912)_Appendix-Final" xfId="2485"/>
    <cellStyle name="C￥AØ_laroux_3_wp file(0912)_Appendix-I,II,VD,VII,VIIABC,VIII,VIIIAB,IX,X,XI,XII,XIV,XXA,XXIA" xfId="2486"/>
    <cellStyle name="Ç¥ÁØ_laroux_3_wp file(0912)_Appendix-I,II,VD,VII,VIIABC,VIII,VIIIAB,IX,X,XI,XII,XIV,XXA,XXIA" xfId="2487"/>
    <cellStyle name="C￥AØ_laroux_3_wp file(0912)_Appendix-I,II,VD,VII,VIIABC,VIII,VIIIAB,IX,X,XI,XII,XIV,XXA,XXIA_Appendix for project YC" xfId="2490"/>
    <cellStyle name="Ç¥ÁØ_laroux_3_wp file(0912)_Appendix-I,II,VD,VII,VIIABC,VIII,VIIIAB,IX,X,XI,XII,XIV,XXA,XXIA_Appendix for project YC" xfId="2491"/>
    <cellStyle name="C￥AØ_laroux_3_wp file(0912)_Appendix-I,II,VD,VII,VIIABC,VIII,VIIIAB,IX,X,XI,XII,XIV,XXA,XXIA_Appendix(3-31 통합)" xfId="2492"/>
    <cellStyle name="Ç¥ÁØ_laroux_3_wp file(0912)_Appendix-I,II,VD,VII,VIIABC,VIII,VIIIAB,IX,X,XI,XII,XIV,XXA,XXIA_Appendix(3-31 통합)" xfId="2493"/>
    <cellStyle name="C￥AØ_laroux_3_wp file(0912)_Appendix-I,II,VD,VII,VIIABC,VIII,VIIIAB,IX,X,XI,XII,XIV,XXA,XXIA_Appendix(3-31 하장헌)" xfId="2494"/>
    <cellStyle name="Ç¥ÁØ_laroux_3_wp file(0912)_Appendix-I,II,VD,VII,VIIABC,VIII,VIIIAB,IX,X,XI,XII,XIV,XXA,XXIA_Appendix(3-31 하장헌)" xfId="2495"/>
    <cellStyle name="C￥AØ_laroux_3_wp file(0912)_Appendix-I,II,VD,VII,VIIABC,VIII,VIIIAB,IX,X,XI,XII,XIV,XXA,XXIA_Appendix_project YC" xfId="2496"/>
    <cellStyle name="Ç¥ÁØ_laroux_3_wp file(0912)_Appendix-I,II,VD,VII,VIIABC,VIII,VIIIAB,IX,X,XI,XII,XIV,XXA,XXIA_Appendix_project YC" xfId="2497"/>
    <cellStyle name="C￥AØ_laroux_3_wp file(0912)_Appendix-I,II,VD,VII,VIIABC,VIII,VIIIAB,IX,X,XI,XII,XIV,XXA,XXIA_Appendix-2002년" xfId="2498"/>
    <cellStyle name="Ç¥ÁØ_laroux_3_wp file(0912)_Appendix-I,II,VD,VII,VIIABC,VIII,VIIIAB,IX,X,XI,XII,XIV,XXA,XXIA_Appendix-2002년" xfId="2499"/>
    <cellStyle name="C￥AØ_laroux_3_wp file(0912)_Appendix-I,II,VD,VII,VIIABC,VIII,VIIIAB,IX,X,XI,XII,XIV,XXA,XXIA_Appendix-Final" xfId="2502"/>
    <cellStyle name="Ç¥ÁØ_laroux_3_wp file(0912)_Appendix-I,II,VD,VII,VIIABC,VIII,VIIIAB,IX,X,XI,XII,XIV,XXA,XXIA_Appendix-Final" xfId="2503"/>
    <cellStyle name="C￥AØ_laroux_3_wp file(0912)_Appendix-I,II,VD,VII,VIIABC,VIII,VIIIAB,IX,X,XI,XII,XIV,XXA,XXIA_Appendix-Final_1" xfId="2504"/>
    <cellStyle name="Ç¥ÁØ_laroux_3_wp file(0912)_Appendix-I,II,VD,VII,VIIABC,VIII,VIIIAB,IX,X,XI,XII,XIV,XXA,XXIA_Appendix-Final_1" xfId="2505"/>
    <cellStyle name="C￥AØ_laroux_3_wp file(0912)_Appendix-I,II,VD,VII,VIIABC,VIII,VIIIAB,IX,X,XI,XII,XIV,XXA,XXIA_Appendix-Final_1_Borrowing as of 2002" xfId="2506"/>
    <cellStyle name="Ç¥ÁØ_laroux_3_wp file(0912)_Appendix-I,II,VD,VII,VIIABC,VIII,VIIIAB,IX,X,XI,XII,XIV,XXA,XXIA_Appendix-Final_1_Borrowing as of 2002" xfId="2507"/>
    <cellStyle name="C￥AØ_laroux_3_wp file(0912)_Appendix-I,II,VD,VII,VIIABC,VIII,VIIIAB,IX,X,XI,XII,XIV,XXA,XXIA_Appendix-손현곤" xfId="2500"/>
    <cellStyle name="Ç¥ÁØ_laroux_3_wp file(0912)_Appendix-I,II,VD,VII,VIIABC,VIII,VIIIAB,IX,X,XI,XII,XIV,XXA,XXIA_Appendix-손현곤" xfId="2501"/>
    <cellStyle name="C￥AØ_laroux_3_wp file(0912)_Appendix-I,II,VD,VII,VIIABC,VIII,VIIIAB,IX,X,XI,XII,XIV,XXA,XXIA_Book1" xfId="2508"/>
    <cellStyle name="Ç¥ÁØ_laroux_3_wp file(0912)_Appendix-I,II,VD,VII,VIIABC,VIII,VIIIAB,IX,X,XI,XII,XIV,XXA,XXIA_Book1" xfId="2509"/>
    <cellStyle name="C￥AØ_laroux_3_wp file(0912)_Appendix-I,II,VD,VII,VIIABC,VIII,VIIIAB,IX,X,XI,XII,XIV,XXA,XXIA_국가별 제품별 마진율 분석" xfId="2488"/>
    <cellStyle name="Ç¥ÁØ_laroux_3_wp file(0912)_Appendix-I,II,VD,VII,VIIABC,VIII,VIIIAB,IX,X,XI,XII,XIV,XXA,XXIA_국가별 제품별 마진율 분석" xfId="2489"/>
    <cellStyle name="C￥AØ_laroux_3_wp file(0912)_appendix-lee.d.g" xfId="2510"/>
    <cellStyle name="Ç¥ÁØ_laroux_3_wp file(0912)_appendix-lee.d.g" xfId="2511"/>
    <cellStyle name="C￥AØ_laroux_3_wp file(0912)_appendix-lee.d.g_Appendix for project YC" xfId="2514"/>
    <cellStyle name="Ç¥ÁØ_laroux_3_wp file(0912)_appendix-lee.d.g_Appendix for project YC" xfId="2515"/>
    <cellStyle name="C￥AØ_laroux_3_wp file(0912)_appendix-lee.d.g_Appendix(3-31 통합)" xfId="2516"/>
    <cellStyle name="Ç¥ÁØ_laroux_3_wp file(0912)_appendix-lee.d.g_Appendix(3-31 통합)" xfId="2517"/>
    <cellStyle name="C￥AØ_laroux_3_wp file(0912)_appendix-lee.d.g_Appendix(3-31 하장헌)" xfId="2518"/>
    <cellStyle name="Ç¥ÁØ_laroux_3_wp file(0912)_appendix-lee.d.g_Appendix(3-31 하장헌)" xfId="2519"/>
    <cellStyle name="C￥AØ_laroux_3_wp file(0912)_appendix-lee.d.g_Appendix(3-31 하장헌)_회사제시 수정 현금흐름표" xfId="2520"/>
    <cellStyle name="Ç¥ÁØ_laroux_3_wp file(0912)_appendix-lee.d.g_Appendix(3-31 하장헌)_회사제시 수정 현금흐름표" xfId="2521"/>
    <cellStyle name="C￥AØ_laroux_3_wp file(0912)_appendix-lee.d.g_Appendix_project YC" xfId="2522"/>
    <cellStyle name="Ç¥ÁØ_laroux_3_wp file(0912)_appendix-lee.d.g_Appendix_project YC" xfId="2523"/>
    <cellStyle name="C￥AØ_laroux_3_wp file(0912)_appendix-lee.d.g_Appendix_project YC_회사제시 수정 현금흐름표" xfId="2524"/>
    <cellStyle name="Ç¥ÁØ_laroux_3_wp file(0912)_appendix-lee.d.g_Appendix_project YC_회사제시 수정 현금흐름표" xfId="2525"/>
    <cellStyle name="C￥AØ_laroux_3_wp file(0912)_appendix-lee.d.g_Appendix-2002년" xfId="2526"/>
    <cellStyle name="Ç¥ÁØ_laroux_3_wp file(0912)_appendix-lee.d.g_Appendix-2002년" xfId="2527"/>
    <cellStyle name="C￥AØ_laroux_3_wp file(0912)_appendix-lee.d.g_Appendix-2002년_회사제시 수정 현금흐름표" xfId="2528"/>
    <cellStyle name="Ç¥ÁØ_laroux_3_wp file(0912)_appendix-lee.d.g_Appendix-2002년_회사제시 수정 현금흐름표" xfId="2529"/>
    <cellStyle name="C￥AØ_laroux_3_wp file(0912)_appendix-lee.d.g_Appendix-Final" xfId="2534"/>
    <cellStyle name="Ç¥ÁØ_laroux_3_wp file(0912)_appendix-lee.d.g_Appendix-Final" xfId="2535"/>
    <cellStyle name="C￥AØ_laroux_3_wp file(0912)_appendix-lee.d.g_Appendix-Final_1" xfId="2536"/>
    <cellStyle name="Ç¥ÁØ_laroux_3_wp file(0912)_appendix-lee.d.g_Appendix-Final_1" xfId="2537"/>
    <cellStyle name="C￥AØ_laroux_3_wp file(0912)_appendix-lee.d.g_Appendix-Final_1_Borrowing as of 2002" xfId="2540"/>
    <cellStyle name="Ç¥ÁØ_laroux_3_wp file(0912)_appendix-lee.d.g_Appendix-Final_1_Borrowing as of 2002" xfId="2541"/>
    <cellStyle name="C￥AØ_laroux_3_wp file(0912)_appendix-lee.d.g_Appendix-Final_1_Borrowing as of 2002_회사제시 수정 현금흐름표" xfId="2542"/>
    <cellStyle name="Ç¥ÁØ_laroux_3_wp file(0912)_appendix-lee.d.g_Appendix-Final_1_Borrowing as of 2002_회사제시 수정 현금흐름표" xfId="2543"/>
    <cellStyle name="C￥AØ_laroux_3_wp file(0912)_appendix-lee.d.g_Appendix-Final_1_회사제시 수정 현금흐름표" xfId="2538"/>
    <cellStyle name="Ç¥ÁØ_laroux_3_wp file(0912)_appendix-lee.d.g_Appendix-Final_1_회사제시 수정 현금흐름표" xfId="2539"/>
    <cellStyle name="C￥AØ_laroux_3_wp file(0912)_appendix-lee.d.g_Appendix-Final_회사제시 수정 현금흐름표" xfId="2544"/>
    <cellStyle name="Ç¥ÁØ_laroux_3_wp file(0912)_appendix-lee.d.g_Appendix-Final_회사제시 수정 현금흐름표" xfId="2545"/>
    <cellStyle name="C￥AØ_laroux_3_wp file(0912)_appendix-lee.d.g_Appendix-손현곤" xfId="2530"/>
    <cellStyle name="Ç¥ÁØ_laroux_3_wp file(0912)_appendix-lee.d.g_Appendix-손현곤" xfId="2531"/>
    <cellStyle name="C￥AØ_laroux_3_wp file(0912)_appendix-lee.d.g_Appendix-손현곤_회사제시 수정 현금흐름표" xfId="2532"/>
    <cellStyle name="Ç¥ÁØ_laroux_3_wp file(0912)_appendix-lee.d.g_Appendix-손현곤_회사제시 수정 현금흐름표" xfId="2533"/>
    <cellStyle name="C￥AØ_laroux_3_wp file(0912)_appendix-lee.d.g_Book1" xfId="2546"/>
    <cellStyle name="Ç¥ÁØ_laroux_3_wp file(0912)_appendix-lee.d.g_Book1" xfId="2547"/>
    <cellStyle name="C￥AØ_laroux_3_wp file(0912)_appendix-lee.d.g_Book1_회사제시 수정 현금흐름표" xfId="2548"/>
    <cellStyle name="Ç¥ÁØ_laroux_3_wp file(0912)_appendix-lee.d.g_Book1_회사제시 수정 현금흐름표" xfId="2549"/>
    <cellStyle name="C￥AØ_laroux_3_wp file(0912)_appendix-lee.d.g_국가별 제품별 마진율 분석" xfId="2512"/>
    <cellStyle name="Ç¥ÁØ_laroux_3_wp file(0912)_appendix-lee.d.g_국가별 제품별 마진율 분석" xfId="2513"/>
    <cellStyle name="C￥AØ_laroux_3_wp file(0912)_Appendix-손현곤" xfId="2482"/>
    <cellStyle name="Ç¥ÁØ_laroux_3_wp file(0912)_Appendix-손현곤" xfId="2483"/>
    <cellStyle name="C￥AØ_laroux_3_wp file(0912)_Book1" xfId="2550"/>
    <cellStyle name="Ç¥ÁØ_laroux_3_wp file(0912)_Book1" xfId="2551"/>
    <cellStyle name="C￥AØ_laroux_3_wp file(0912)_Book1_회사제시 수정 현금흐름표" xfId="2552"/>
    <cellStyle name="Ç¥ÁØ_laroux_3_wp file(0912)_Book1_회사제시 수정 현금흐름표" xfId="2553"/>
    <cellStyle name="C￥AØ_laroux_3_wp file(0912)_JP" xfId="2554"/>
    <cellStyle name="Ç¥ÁØ_laroux_3_wp file(0912)_JP" xfId="2555"/>
    <cellStyle name="C￥AØ_laroux_3_wp file(0912)_JP_회사제시 수정 현금흐름표" xfId="2556"/>
    <cellStyle name="Ç¥ÁØ_laroux_3_wp file(0912)_JP_회사제시 수정 현금흐름표" xfId="2557"/>
    <cellStyle name="C￥AØ_laroux_3_wp file(0912)_wp file(0912)" xfId="2558"/>
    <cellStyle name="Ç¥ÁØ_laroux_3_wp file(0912)_wp file(0912)" xfId="2559"/>
    <cellStyle name="C￥AØ_laroux_3_wp file(0912)_wp file(0912)_회사제시 수정 현금흐름표" xfId="2560"/>
    <cellStyle name="Ç¥ÁØ_laroux_3_wp file(0912)_wp file(0912)_회사제시 수정 현금흐름표" xfId="2561"/>
    <cellStyle name="C￥AØ_laroux_3_wp file(0912)_국가별 제품별 마진율 분석" xfId="2468"/>
    <cellStyle name="Ç¥ÁØ_laroux_3_wp file(0912)_국가별 제품별 마진율 분석" xfId="2469"/>
    <cellStyle name="C￥AØ_laroux_3_매입채무" xfId="2240"/>
    <cellStyle name="Ç¥ÁØ_laroux_3_매입채무" xfId="2241"/>
    <cellStyle name="C￥AØ_laroux_3_매입채무_appendix-lee.d.g" xfId="2244"/>
    <cellStyle name="Ç¥ÁØ_laroux_3_매입채무_appendix-lee.d.g" xfId="2245"/>
    <cellStyle name="C￥AØ_laroux_3_매입채무_tables for report" xfId="2246"/>
    <cellStyle name="Ç¥ÁØ_laroux_3_매입채무_tables for report" xfId="2247"/>
    <cellStyle name="C￥AØ_laroux_3_매입채무_wp file(0912)" xfId="2248"/>
    <cellStyle name="Ç¥ÁØ_laroux_3_매입채무_wp file(0912)" xfId="2249"/>
    <cellStyle name="C￥AØ_laroux_3_매입채무_재고평가" xfId="2242"/>
    <cellStyle name="Ç¥ÁØ_laroux_3_매입채무_재고평가" xfId="2243"/>
    <cellStyle name="C￥AØ_laroux_3_연결BS" xfId="2250"/>
    <cellStyle name="Ç¥ÁØ_laroux_3_연결BS" xfId="2251"/>
    <cellStyle name="C￥AØ_laroux_3_연결BS_additional appendix" xfId="2254"/>
    <cellStyle name="Ç¥ÁØ_laroux_3_연결BS_additional appendix" xfId="2255"/>
    <cellStyle name="C￥AØ_laroux_3_연결BS_additional appendix_AP,manufacturing costs" xfId="2258"/>
    <cellStyle name="Ç¥ÁØ_laroux_3_연결BS_additional appendix_AP,manufacturing costs" xfId="2259"/>
    <cellStyle name="C￥AØ_laroux_3_연결BS_additional appendix_appendix-lee.d.g" xfId="2260"/>
    <cellStyle name="Ç¥ÁØ_laroux_3_연결BS_additional appendix_appendix-lee.d.g" xfId="2261"/>
    <cellStyle name="C￥AØ_laroux_3_연결BS_additional appendix_tables for report" xfId="2262"/>
    <cellStyle name="Ç¥ÁØ_laroux_3_연결BS_additional appendix_tables for report" xfId="2263"/>
    <cellStyle name="C￥AØ_laroux_3_연결BS_additional appendix_wp file(0912)" xfId="2264"/>
    <cellStyle name="Ç¥ÁØ_laroux_3_연결BS_additional appendix_wp file(0912)" xfId="2265"/>
    <cellStyle name="C￥AØ_laroux_3_연결BS_additional appendix_재고평가" xfId="2256"/>
    <cellStyle name="Ç¥ÁØ_laroux_3_연결BS_additional appendix_재고평가" xfId="2257"/>
    <cellStyle name="C￥AØ_laroux_3_연결BS_AP,manufacturing costs" xfId="2266"/>
    <cellStyle name="Ç¥ÁØ_laroux_3_연결BS_AP,manufacturing costs" xfId="2267"/>
    <cellStyle name="C￥AØ_laroux_3_연결BS_appendix-lee.d.g" xfId="2268"/>
    <cellStyle name="Ç¥ÁØ_laroux_3_연결BS_appendix-lee.d.g" xfId="2269"/>
    <cellStyle name="C￥AØ_laroux_3_연결BS_tables for report" xfId="2270"/>
    <cellStyle name="Ç¥ÁØ_laroux_3_연결BS_tables for report" xfId="2271"/>
    <cellStyle name="C￥AØ_laroux_3_연결BS_wp file(0912)" xfId="2272"/>
    <cellStyle name="Ç¥ÁØ_laroux_3_연결BS_wp file(0912)" xfId="2273"/>
    <cellStyle name="C￥AØ_laroux_3_연결BS_재고평가" xfId="2252"/>
    <cellStyle name="Ç¥ÁØ_laroux_3_연결BS_재고평가" xfId="2253"/>
    <cellStyle name="C￥AØ_laroux_3_재고평가" xfId="2274"/>
    <cellStyle name="Ç¥ÁØ_laroux_3_재고평가" xfId="2275"/>
    <cellStyle name="C￥AØ_laroux_3_재고평가_Appendix" xfId="2278"/>
    <cellStyle name="Ç¥ÁØ_laroux_3_재고평가_Appendix" xfId="2279"/>
    <cellStyle name="C￥AØ_laroux_3_재고평가_Appendix for project YC" xfId="2280"/>
    <cellStyle name="Ç¥ÁØ_laroux_3_재고평가_Appendix for project YC" xfId="2281"/>
    <cellStyle name="C￥AØ_laroux_3_재고평가_Appendix(3-31 통합)" xfId="2282"/>
    <cellStyle name="Ç¥ÁØ_laroux_3_재고평가_Appendix(3-31 통합)" xfId="2283"/>
    <cellStyle name="C￥AØ_laroux_3_재고평가_Appendix(3-31 하장헌)" xfId="2284"/>
    <cellStyle name="Ç¥ÁØ_laroux_3_재고평가_Appendix(3-31 하장헌)" xfId="2285"/>
    <cellStyle name="C￥AØ_laroux_3_재고평가_Appendix_project YC" xfId="2286"/>
    <cellStyle name="Ç¥ÁØ_laroux_3_재고평가_Appendix_project YC" xfId="2287"/>
    <cellStyle name="C￥AØ_laroux_3_재고평가_Appendix-2002년" xfId="2288"/>
    <cellStyle name="Ç¥ÁØ_laroux_3_재고평가_Appendix-2002년" xfId="2289"/>
    <cellStyle name="C￥AØ_laroux_3_재고평가_Appendix-Final" xfId="2292"/>
    <cellStyle name="Ç¥ÁØ_laroux_3_재고평가_Appendix-Final" xfId="2293"/>
    <cellStyle name="C￥AØ_laroux_3_재고평가_Appendix-I,II,VD,VII,VIIABC,VIII,VIIIAB,IX,X,XI,XII,XIV,XXA,XXIA" xfId="2294"/>
    <cellStyle name="Ç¥ÁØ_laroux_3_재고평가_Appendix-I,II,VD,VII,VIIABC,VIII,VIIIAB,IX,X,XI,XII,XIV,XXA,XXIA" xfId="2295"/>
    <cellStyle name="C￥AØ_laroux_3_재고평가_Appendix-I,II,VD,VII,VIIABC,VIII,VIIIAB,IX,X,XI,XII,XIV,XXA,XXIA_Appendix for project YC" xfId="2298"/>
    <cellStyle name="Ç¥ÁØ_laroux_3_재고평가_Appendix-I,II,VD,VII,VIIABC,VIII,VIIIAB,IX,X,XI,XII,XIV,XXA,XXIA_Appendix for project YC" xfId="2299"/>
    <cellStyle name="C￥AØ_laroux_3_재고평가_Appendix-I,II,VD,VII,VIIABC,VIII,VIIIAB,IX,X,XI,XII,XIV,XXA,XXIA_Appendix(3-31 통합)" xfId="2300"/>
    <cellStyle name="Ç¥ÁØ_laroux_3_재고평가_Appendix-I,II,VD,VII,VIIABC,VIII,VIIIAB,IX,X,XI,XII,XIV,XXA,XXIA_Appendix(3-31 통합)" xfId="2301"/>
    <cellStyle name="C￥AØ_laroux_3_재고평가_Appendix-I,II,VD,VII,VIIABC,VIII,VIIIAB,IX,X,XI,XII,XIV,XXA,XXIA_Appendix(3-31 하장헌)" xfId="2302"/>
    <cellStyle name="Ç¥ÁØ_laroux_3_재고평가_Appendix-I,II,VD,VII,VIIABC,VIII,VIIIAB,IX,X,XI,XII,XIV,XXA,XXIA_Appendix(3-31 하장헌)" xfId="2303"/>
    <cellStyle name="C￥AØ_laroux_3_재고평가_Appendix-I,II,VD,VII,VIIABC,VIII,VIIIAB,IX,X,XI,XII,XIV,XXA,XXIA_Appendix_project YC" xfId="2304"/>
    <cellStyle name="Ç¥ÁØ_laroux_3_재고평가_Appendix-I,II,VD,VII,VIIABC,VIII,VIIIAB,IX,X,XI,XII,XIV,XXA,XXIA_Appendix_project YC" xfId="2305"/>
    <cellStyle name="C￥AØ_laroux_3_재고평가_Appendix-I,II,VD,VII,VIIABC,VIII,VIIIAB,IX,X,XI,XII,XIV,XXA,XXIA_Appendix-2002년" xfId="2306"/>
    <cellStyle name="Ç¥ÁØ_laroux_3_재고평가_Appendix-I,II,VD,VII,VIIABC,VIII,VIIIAB,IX,X,XI,XII,XIV,XXA,XXIA_Appendix-2002년" xfId="2307"/>
    <cellStyle name="C￥AØ_laroux_3_재고평가_Appendix-I,II,VD,VII,VIIABC,VIII,VIIIAB,IX,X,XI,XII,XIV,XXA,XXIA_Appendix-Final" xfId="2310"/>
    <cellStyle name="Ç¥ÁØ_laroux_3_재고평가_Appendix-I,II,VD,VII,VIIABC,VIII,VIIIAB,IX,X,XI,XII,XIV,XXA,XXIA_Appendix-Final" xfId="2311"/>
    <cellStyle name="C￥AØ_laroux_3_재고평가_Appendix-I,II,VD,VII,VIIABC,VIII,VIIIAB,IX,X,XI,XII,XIV,XXA,XXIA_Appendix-Final_1" xfId="2312"/>
    <cellStyle name="Ç¥ÁØ_laroux_3_재고평가_Appendix-I,II,VD,VII,VIIABC,VIII,VIIIAB,IX,X,XI,XII,XIV,XXA,XXIA_Appendix-Final_1" xfId="2313"/>
    <cellStyle name="C￥AØ_laroux_3_재고평가_Appendix-I,II,VD,VII,VIIABC,VIII,VIIIAB,IX,X,XI,XII,XIV,XXA,XXIA_Appendix-Final_1_Borrowing as of 2002" xfId="2314"/>
    <cellStyle name="Ç¥ÁØ_laroux_3_재고평가_Appendix-I,II,VD,VII,VIIABC,VIII,VIIIAB,IX,X,XI,XII,XIV,XXA,XXIA_Appendix-Final_1_Borrowing as of 2002" xfId="2315"/>
    <cellStyle name="C￥AØ_laroux_3_재고평가_Appendix-I,II,VD,VII,VIIABC,VIII,VIIIAB,IX,X,XI,XII,XIV,XXA,XXIA_Appendix-손현곤" xfId="2308"/>
    <cellStyle name="Ç¥ÁØ_laroux_3_재고평가_Appendix-I,II,VD,VII,VIIABC,VIII,VIIIAB,IX,X,XI,XII,XIV,XXA,XXIA_Appendix-손현곤" xfId="2309"/>
    <cellStyle name="C￥AØ_laroux_3_재고평가_Appendix-I,II,VD,VII,VIIABC,VIII,VIIIAB,IX,X,XI,XII,XIV,XXA,XXIA_Book1" xfId="2316"/>
    <cellStyle name="Ç¥ÁØ_laroux_3_재고평가_Appendix-I,II,VD,VII,VIIABC,VIII,VIIIAB,IX,X,XI,XII,XIV,XXA,XXIA_Book1" xfId="2317"/>
    <cellStyle name="C￥AØ_laroux_3_재고평가_Appendix-I,II,VD,VII,VIIABC,VIII,VIIIAB,IX,X,XI,XII,XIV,XXA,XXIA_국가별 제품별 마진율 분석" xfId="2296"/>
    <cellStyle name="Ç¥ÁØ_laroux_3_재고평가_Appendix-I,II,VD,VII,VIIABC,VIII,VIIIAB,IX,X,XI,XII,XIV,XXA,XXIA_국가별 제품별 마진율 분석" xfId="2297"/>
    <cellStyle name="C￥AØ_laroux_3_재고평가_appendix-lee.d.g" xfId="2318"/>
    <cellStyle name="Ç¥ÁØ_laroux_3_재고평가_appendix-lee.d.g" xfId="2319"/>
    <cellStyle name="C￥AØ_laroux_3_재고평가_appendix-lee.d.g_Appendix for project YC" xfId="2322"/>
    <cellStyle name="Ç¥ÁØ_laroux_3_재고평가_appendix-lee.d.g_Appendix for project YC" xfId="2323"/>
    <cellStyle name="C￥AØ_laroux_3_재고평가_appendix-lee.d.g_Appendix(3-31 통합)" xfId="2324"/>
    <cellStyle name="Ç¥ÁØ_laroux_3_재고평가_appendix-lee.d.g_Appendix(3-31 통합)" xfId="2325"/>
    <cellStyle name="C￥AØ_laroux_3_재고평가_appendix-lee.d.g_Appendix(3-31 하장헌)" xfId="2326"/>
    <cellStyle name="Ç¥ÁØ_laroux_3_재고평가_appendix-lee.d.g_Appendix(3-31 하장헌)" xfId="2327"/>
    <cellStyle name="C￥AØ_laroux_3_재고평가_appendix-lee.d.g_Appendix_project YC" xfId="2328"/>
    <cellStyle name="Ç¥ÁØ_laroux_3_재고평가_appendix-lee.d.g_Appendix_project YC" xfId="2329"/>
    <cellStyle name="C￥AØ_laroux_3_재고평가_appendix-lee.d.g_Appendix-2002년" xfId="2330"/>
    <cellStyle name="Ç¥ÁØ_laroux_3_재고평가_appendix-lee.d.g_Appendix-2002년" xfId="2331"/>
    <cellStyle name="C￥AØ_laroux_3_재고평가_appendix-lee.d.g_Appendix-Final" xfId="2334"/>
    <cellStyle name="Ç¥ÁØ_laroux_3_재고평가_appendix-lee.d.g_Appendix-Final" xfId="2335"/>
    <cellStyle name="C￥AØ_laroux_3_재고평가_appendix-lee.d.g_Appendix-Final_1" xfId="2336"/>
    <cellStyle name="Ç¥ÁØ_laroux_3_재고평가_appendix-lee.d.g_Appendix-Final_1" xfId="2337"/>
    <cellStyle name="C￥AØ_laroux_3_재고평가_appendix-lee.d.g_Appendix-Final_1_Borrowing as of 2002" xfId="2338"/>
    <cellStyle name="Ç¥ÁØ_laroux_3_재고평가_appendix-lee.d.g_Appendix-Final_1_Borrowing as of 2002" xfId="2339"/>
    <cellStyle name="C￥AØ_laroux_3_재고평가_appendix-lee.d.g_Appendix-손현곤" xfId="2332"/>
    <cellStyle name="Ç¥ÁØ_laroux_3_재고평가_appendix-lee.d.g_Appendix-손현곤" xfId="2333"/>
    <cellStyle name="C￥AØ_laroux_3_재고평가_appendix-lee.d.g_Book1" xfId="2340"/>
    <cellStyle name="Ç¥ÁØ_laroux_3_재고평가_appendix-lee.d.g_Book1" xfId="2341"/>
    <cellStyle name="C￥AØ_laroux_3_재고평가_appendix-lee.d.g_국가별 제품별 마진율 분석" xfId="2320"/>
    <cellStyle name="Ç¥ÁØ_laroux_3_재고평가_appendix-lee.d.g_국가별 제품별 마진율 분석" xfId="2321"/>
    <cellStyle name="C￥AØ_laroux_3_재고평가_Appendix-손현곤" xfId="2290"/>
    <cellStyle name="Ç¥ÁØ_laroux_3_재고평가_Appendix-손현곤" xfId="2291"/>
    <cellStyle name="C￥AØ_laroux_3_재고평가_Book1" xfId="2342"/>
    <cellStyle name="Ç¥ÁØ_laroux_3_재고평가_Book1" xfId="2343"/>
    <cellStyle name="C￥AØ_laroux_3_재고평가_JP" xfId="2344"/>
    <cellStyle name="Ç¥ÁØ_laroux_3_재고평가_JP" xfId="2345"/>
    <cellStyle name="C￥AØ_laroux_3_재고평가_wp file(0912)" xfId="2346"/>
    <cellStyle name="Ç¥ÁØ_laroux_3_재고평가_wp file(0912)" xfId="2347"/>
    <cellStyle name="C￥AØ_laroux_3_재고평가_국가별 제품별 마진율 분석" xfId="2276"/>
    <cellStyle name="Ç¥ÁØ_laroux_3_재고평가_국가별 제품별 마진율 분석" xfId="2277"/>
    <cellStyle name="C￥AØ_laroux_3_재고평가1" xfId="2348"/>
    <cellStyle name="Ç¥ÁØ_laroux_3_재고평가1" xfId="2349"/>
    <cellStyle name="C￥AØ_laroux_4" xfId="2562"/>
    <cellStyle name="Ç¥ÁØ_laroux_4" xfId="2563"/>
    <cellStyle name="C￥AØ_laroux_4_Borrowing as of 2003.7.31" xfId="2564"/>
    <cellStyle name="Ç¥ÁØ_laroux_4_Borrowing as of 2003.7.31" xfId="2565"/>
    <cellStyle name="C￥AØ_laroux_4_Borrowing as of 2003.7.31_Open BS Reconciliation_1006" xfId="2568"/>
    <cellStyle name="Ç¥ÁØ_laroux_4_Borrowing as of 2003.7.31_Open BS Reconciliation_1006" xfId="2569"/>
    <cellStyle name="C￥AØ_laroux_4_Borrowing as of 2003.7.31_Open BS Reconciliation_1006_회사제시 수정 현금흐름표" xfId="2570"/>
    <cellStyle name="Ç¥ÁØ_laroux_4_Borrowing as of 2003.7.31_Open BS Reconciliation_1006_회사제시 수정 현금흐름표" xfId="2571"/>
    <cellStyle name="C￥AØ_laroux_4_Borrowing as of 2003.7.31_회사제시 수정 현금흐름표" xfId="2566"/>
    <cellStyle name="Ç¥ÁØ_laroux_4_Borrowing as of 2003.7.31_회사제시 수정 현금흐름표" xfId="2567"/>
    <cellStyle name="C￥AØ_laroux_4_FMV for May Jun July" xfId="2572"/>
    <cellStyle name="Ç¥ÁØ_laroux_4_FMV for May Jun July" xfId="2573"/>
    <cellStyle name="C￥AØ_laroux_4_FMV for May Jun July_NWCR 10 07 03_BNP_0711" xfId="2576"/>
    <cellStyle name="Ç¥ÁØ_laroux_4_FMV for May Jun July_NWCR 10 07 03_BNP_0711" xfId="2577"/>
    <cellStyle name="C￥AØ_laroux_4_FMV for May Jun July_NWCR 10 07 03_BNP_0711_Open BS Reconciliation_1006" xfId="2580"/>
    <cellStyle name="Ç¥ÁØ_laroux_4_FMV for May Jun July_NWCR 10 07 03_BNP_0711_Open BS Reconciliation_1006" xfId="2581"/>
    <cellStyle name="C￥AØ_laroux_4_FMV for May Jun July_NWCR 10 07 03_BNP_0711_Open BS Reconciliation_1006_회사제시 수정 현금흐름표" xfId="2582"/>
    <cellStyle name="Ç¥ÁØ_laroux_4_FMV for May Jun July_NWCR 10 07 03_BNP_0711_Open BS Reconciliation_1006_회사제시 수정 현금흐름표" xfId="2583"/>
    <cellStyle name="C￥AØ_laroux_4_FMV for May Jun July_NWCR 10 07 03_BNP_0711_회사제시 수정 현금흐름표" xfId="2578"/>
    <cellStyle name="Ç¥ÁØ_laroux_4_FMV for May Jun July_NWCR 10 07 03_BNP_0711_회사제시 수정 현금흐름표" xfId="2579"/>
    <cellStyle name="C￥AØ_laroux_4_FMV for May Jun July_Open BS Reconciliation_1006" xfId="2584"/>
    <cellStyle name="Ç¥ÁØ_laroux_4_FMV for May Jun July_Open BS Reconciliation_1006" xfId="2585"/>
    <cellStyle name="C￥AØ_laroux_4_FMV for May Jun July_Open BS Reconciliation_1006_회사제시 수정 현금흐름표" xfId="2586"/>
    <cellStyle name="Ç¥ÁØ_laroux_4_FMV for May Jun July_Open BS Reconciliation_1006_회사제시 수정 현금흐름표" xfId="2587"/>
    <cellStyle name="C￥AØ_laroux_4_FMV for May Jun July_회사제시 수정 현금흐름표" xfId="2574"/>
    <cellStyle name="Ç¥ÁØ_laroux_4_FMV for May Jun July_회사제시 수정 현금흐름표" xfId="2575"/>
    <cellStyle name="C￥AØ_laroux_4_Open BS Reconciliation_1006" xfId="2588"/>
    <cellStyle name="Ç¥ÁØ_laroux_4_Open BS Reconciliation_1006" xfId="2589"/>
    <cellStyle name="C￥AØ_laroux_4_Open BS Reconciliation_1006_회사제시 수정 현금흐름표" xfId="2590"/>
    <cellStyle name="Ç¥ÁØ_laroux_4_Open BS Reconciliation_1006_회사제시 수정 현금흐름표" xfId="2591"/>
    <cellStyle name="C￥AØ_laroux_4_YCASALES" xfId="2592"/>
    <cellStyle name="Ç¥ÁØ_laroux_회사제시 수정 현금흐름표" xfId="2593"/>
    <cellStyle name="C￥AØ_PERSONAL" xfId="2594"/>
    <cellStyle name="Ç¥ÁØ_PERSONAL_1" xfId="2595"/>
    <cellStyle name="C￥AØ_PERSONAL_2" xfId="2596"/>
    <cellStyle name="Ç¥ÁØ_PERSONAL_2" xfId="2597"/>
    <cellStyle name="C￥AØ_Sheet1_¿μ¾÷CoE² " xfId="2598"/>
    <cellStyle name="Ç¥ÁØ_Sheet1_0N-HANDLING " xfId="2599"/>
    <cellStyle name="C￥AØ_Sheet1_Ay°eC￥(2¿u) " xfId="2600"/>
    <cellStyle name="Ç¥ÁØ_Sheet1_Áý°èÇ¥(2¿ù) " xfId="2601"/>
    <cellStyle name="C￥AØ_Sheet1_Ay°eC￥(2¿u) _2001재무제표" xfId="2602"/>
    <cellStyle name="Ç¥ÁØ_Sheet1_Áý°èÇ¥(2¿ù) _2001재무제표" xfId="2603"/>
    <cellStyle name="C￥AØ_Sheet2_AP,manufacturing costs" xfId="2738"/>
    <cellStyle name="Ç¥ÁØ_Sheet2_AP,manufacturing costs" xfId="2739"/>
    <cellStyle name="C￥AØ_Sheet2_AP,manufacturing costs_tables for report" xfId="2742"/>
    <cellStyle name="Ç¥ÁØ_Sheet2_AP,manufacturing costs_tables for report" xfId="2743"/>
    <cellStyle name="C￥AØ_Sheet2_AP,manufacturing costs_재고평가" xfId="2740"/>
    <cellStyle name="Ç¥ÁØ_Sheet2_AP,manufacturing costs_재고평가" xfId="2741"/>
    <cellStyle name="C￥AØ_Sheet2_AP,가동시간,top10" xfId="2714"/>
    <cellStyle name="Ç¥ÁØ_Sheet2_AP,가동시간,top10" xfId="2715"/>
    <cellStyle name="C￥AØ_Sheet2_AP,가동시간,top10_additional appendix" xfId="2718"/>
    <cellStyle name="Ç¥ÁØ_Sheet2_AP,가동시간,top10_additional appendix" xfId="2719"/>
    <cellStyle name="C￥AØ_Sheet2_AP,가동시간,top10_additional appendix_AP,manufacturing costs" xfId="2722"/>
    <cellStyle name="Ç¥ÁØ_Sheet2_AP,가동시간,top10_additional appendix_AP,manufacturing costs" xfId="2723"/>
    <cellStyle name="C￥AØ_Sheet2_AP,가동시간,top10_additional appendix_appendix-lee.d.g" xfId="2724"/>
    <cellStyle name="Ç¥ÁØ_Sheet2_AP,가동시간,top10_additional appendix_appendix-lee.d.g" xfId="2725"/>
    <cellStyle name="C￥AØ_Sheet2_AP,가동시간,top10_additional appendix_tables for report" xfId="2726"/>
    <cellStyle name="Ç¥ÁØ_Sheet2_AP,가동시간,top10_additional appendix_tables for report" xfId="2727"/>
    <cellStyle name="C￥AØ_Sheet2_AP,가동시간,top10_additional appendix_wp file(0912)" xfId="2728"/>
    <cellStyle name="Ç¥ÁØ_Sheet2_AP,가동시간,top10_additional appendix_wp file(0912)" xfId="2729"/>
    <cellStyle name="C￥AØ_Sheet2_AP,가동시간,top10_additional appendix_재고평가" xfId="2720"/>
    <cellStyle name="Ç¥ÁØ_Sheet2_AP,가동시간,top10_additional appendix_재고평가" xfId="2721"/>
    <cellStyle name="C￥AØ_Sheet2_AP,가동시간,top10_AP,manufacturing costs" xfId="2730"/>
    <cellStyle name="Ç¥ÁØ_Sheet2_AP,가동시간,top10_AP,manufacturing costs" xfId="2731"/>
    <cellStyle name="C￥AØ_Sheet2_AP,가동시간,top10_appendix-lee.d.g" xfId="2732"/>
    <cellStyle name="Ç¥ÁØ_Sheet2_AP,가동시간,top10_appendix-lee.d.g" xfId="2733"/>
    <cellStyle name="C￥AØ_Sheet2_AP,가동시간,top10_tables for report" xfId="2734"/>
    <cellStyle name="Ç¥ÁØ_Sheet2_AP,가동시간,top10_tables for report" xfId="2735"/>
    <cellStyle name="C￥AØ_Sheet2_AP,가동시간,top10_wp file(0912)" xfId="2736"/>
    <cellStyle name="Ç¥ÁØ_Sheet2_AP,가동시간,top10_wp file(0912)" xfId="2737"/>
    <cellStyle name="C￥AØ_Sheet2_AP,가동시간,top10_재고평가" xfId="2716"/>
    <cellStyle name="Ç¥ÁØ_Sheet2_AP,가동시간,top10_재고평가" xfId="2717"/>
    <cellStyle name="C￥AØ_Sheet2_Appendix" xfId="2744"/>
    <cellStyle name="Ç¥ÁØ_Sheet2_Appendix" xfId="2745"/>
    <cellStyle name="C￥AØ_Sheet2_Appendix-I,II,VD,VII,VIIABC,VIII,VIIIAB,IX,X,XI,XII,XIV,XXA,XXIA" xfId="2746"/>
    <cellStyle name="Ç¥ÁØ_Sheet2_Appendix-I,II,VD,VII,VIIABC,VIII,VIIIAB,IX,X,XI,XII,XIV,XXA,XXIA" xfId="2747"/>
    <cellStyle name="C￥AØ_Sheet2_appendix-lee.d.g" xfId="2748"/>
    <cellStyle name="Ç¥ÁØ_Sheet2_appendix-lee.d.g" xfId="2749"/>
    <cellStyle name="C￥AØ_Sheet2_BS-Appendix" xfId="2750"/>
    <cellStyle name="Ç¥ÁØ_Sheet2_BS-Appendix" xfId="2751"/>
    <cellStyle name="C￥AØ_Sheet2_BS-Appendix_tables for report" xfId="2752"/>
    <cellStyle name="Ç¥ÁØ_Sheet2_BS-Appendix_tables for report" xfId="2753"/>
    <cellStyle name="C￥AØ_Sheet2_JP" xfId="2754"/>
    <cellStyle name="Ç¥ÁØ_Sheet2_JP" xfId="2755"/>
    <cellStyle name="C￥AØ_Sheet2_JP_Appendix for project YC" xfId="2758"/>
    <cellStyle name="Ç¥ÁØ_Sheet2_JP_Appendix for project YC" xfId="2759"/>
    <cellStyle name="C￥AØ_Sheet2_JP_Appendix(3-31 통합)" xfId="2760"/>
    <cellStyle name="Ç¥ÁØ_Sheet2_JP_Appendix(3-31 통합)" xfId="2761"/>
    <cellStyle name="C￥AØ_Sheet2_JP_Appendix(3-31 하장헌)" xfId="2762"/>
    <cellStyle name="Ç¥ÁØ_Sheet2_JP_Appendix(3-31 하장헌)" xfId="2763"/>
    <cellStyle name="C￥AØ_Sheet2_JP_Appendix_project YC" xfId="2764"/>
    <cellStyle name="Ç¥ÁØ_Sheet2_JP_Appendix_project YC" xfId="2765"/>
    <cellStyle name="C￥AØ_Sheet2_JP_Appendix-2002년" xfId="2766"/>
    <cellStyle name="Ç¥ÁØ_Sheet2_JP_Appendix-2002년" xfId="2767"/>
    <cellStyle name="C￥AØ_Sheet2_JP_Appendix-Final" xfId="2770"/>
    <cellStyle name="Ç¥ÁØ_Sheet2_JP_Appendix-Final" xfId="2771"/>
    <cellStyle name="C￥AØ_Sheet2_JP_Appendix-Final_1" xfId="2772"/>
    <cellStyle name="Ç¥ÁØ_Sheet2_JP_Appendix-Final_1" xfId="2773"/>
    <cellStyle name="C￥AØ_Sheet2_JP_Appendix-Final_1_Borrowing as of 2002" xfId="2774"/>
    <cellStyle name="Ç¥ÁØ_Sheet2_JP_Appendix-Final_1_Borrowing as of 2002" xfId="2775"/>
    <cellStyle name="C￥AØ_Sheet2_JP_Appendix-손현곤" xfId="2768"/>
    <cellStyle name="Ç¥ÁØ_Sheet2_JP_Appendix-손현곤" xfId="2769"/>
    <cellStyle name="C￥AØ_Sheet2_JP_Book1" xfId="2776"/>
    <cellStyle name="Ç¥ÁØ_Sheet2_JP_Book1" xfId="2777"/>
    <cellStyle name="C￥AØ_Sheet2_JP_국가별 제품별 마진율 분석" xfId="2756"/>
    <cellStyle name="Ç¥ÁØ_Sheet2_JP_국가별 제품별 마진율 분석" xfId="2757"/>
    <cellStyle name="C￥AØ_Sheet2_mc" xfId="2778"/>
    <cellStyle name="Ç¥ÁØ_Sheet2_mc" xfId="2779"/>
    <cellStyle name="C￥AØ_Sheet2_mc_additional appendix" xfId="2782"/>
    <cellStyle name="Ç¥ÁØ_Sheet2_mc_additional appendix" xfId="2783"/>
    <cellStyle name="C￥AØ_Sheet2_mc_additional appendix_AP,manufacturing costs" xfId="2786"/>
    <cellStyle name="Ç¥ÁØ_Sheet2_mc_additional appendix_AP,manufacturing costs" xfId="2787"/>
    <cellStyle name="C￥AØ_Sheet2_mc_additional appendix_appendix-lee.d.g" xfId="2788"/>
    <cellStyle name="Ç¥ÁØ_Sheet2_mc_additional appendix_appendix-lee.d.g" xfId="2789"/>
    <cellStyle name="C￥AØ_Sheet2_mc_additional appendix_tables for report" xfId="2790"/>
    <cellStyle name="Ç¥ÁØ_Sheet2_mc_additional appendix_tables for report" xfId="2791"/>
    <cellStyle name="C￥AØ_Sheet2_mc_additional appendix_wp file(0912)" xfId="2792"/>
    <cellStyle name="Ç¥ÁØ_Sheet2_mc_additional appendix_wp file(0912)" xfId="2793"/>
    <cellStyle name="C￥AØ_Sheet2_mc_additional appendix_재고평가" xfId="2784"/>
    <cellStyle name="Ç¥ÁØ_Sheet2_mc_additional appendix_재고평가" xfId="2785"/>
    <cellStyle name="C￥AØ_Sheet2_mc_AP,manufacturing costs" xfId="2794"/>
    <cellStyle name="Ç¥ÁØ_Sheet2_mc_AP,manufacturing costs" xfId="2795"/>
    <cellStyle name="C￥AØ_Sheet2_mc_appendix-lee.d.g" xfId="2796"/>
    <cellStyle name="Ç¥ÁØ_Sheet2_mc_appendix-lee.d.g" xfId="2797"/>
    <cellStyle name="C￥AØ_Sheet2_mc_tables for report" xfId="2798"/>
    <cellStyle name="Ç¥ÁØ_Sheet2_mc_tables for report" xfId="2799"/>
    <cellStyle name="C￥AØ_Sheet2_mc_wp file(0912)" xfId="2800"/>
    <cellStyle name="Ç¥ÁØ_Sheet2_mc_wp file(0912)" xfId="2801"/>
    <cellStyle name="C￥AØ_Sheet2_mc_재고평가" xfId="2780"/>
    <cellStyle name="Ç¥ÁØ_Sheet2_mc_재고평가" xfId="2781"/>
    <cellStyle name="C￥AØ_Sheet2_PL-Appendix" xfId="2802"/>
    <cellStyle name="Ç¥ÁØ_Sheet2_PL-Appendix" xfId="2803"/>
    <cellStyle name="C￥AØ_Sheet2_PL-Appendix_tables for report" xfId="2804"/>
    <cellStyle name="Ç¥ÁØ_Sheet2_PL-Appendix_tables for report" xfId="2805"/>
    <cellStyle name="C￥AØ_Sheet2_wp file(0912)" xfId="2806"/>
    <cellStyle name="Ç¥ÁØ_Sheet2_wp file(0912)" xfId="2807"/>
    <cellStyle name="C￥AØ_Sheet2_wp file(0912)_1" xfId="2808"/>
    <cellStyle name="Ç¥ÁØ_Sheet2_wp file(0912)_1" xfId="2809"/>
    <cellStyle name="C￥AØ_Sheet2_wp file(0912)_1_Appendix for project YC" xfId="2812"/>
    <cellStyle name="Ç¥ÁØ_Sheet2_wp file(0912)_1_Appendix for project YC" xfId="2813"/>
    <cellStyle name="C￥AØ_Sheet2_wp file(0912)_1_Appendix(3-31 통합)" xfId="2814"/>
    <cellStyle name="Ç¥ÁØ_Sheet2_wp file(0912)_1_Appendix(3-31 통합)" xfId="2815"/>
    <cellStyle name="C￥AØ_Sheet2_wp file(0912)_1_Appendix(3-31 하장헌)" xfId="2816"/>
    <cellStyle name="Ç¥ÁØ_Sheet2_wp file(0912)_1_Appendix(3-31 하장헌)" xfId="2817"/>
    <cellStyle name="C￥AØ_Sheet2_wp file(0912)_1_Appendix_project YC" xfId="2818"/>
    <cellStyle name="Ç¥ÁØ_Sheet2_wp file(0912)_1_Appendix_project YC" xfId="2819"/>
    <cellStyle name="C￥AØ_Sheet2_wp file(0912)_1_Appendix-2002년" xfId="2820"/>
    <cellStyle name="Ç¥ÁØ_Sheet2_wp file(0912)_1_Appendix-2002년" xfId="2821"/>
    <cellStyle name="C￥AØ_Sheet2_wp file(0912)_1_Appendix-Final" xfId="2824"/>
    <cellStyle name="Ç¥ÁØ_Sheet2_wp file(0912)_1_Appendix-Final" xfId="2825"/>
    <cellStyle name="C￥AØ_Sheet2_wp file(0912)_1_Appendix-Final_1" xfId="2826"/>
    <cellStyle name="Ç¥ÁØ_Sheet2_wp file(0912)_1_Appendix-Final_1" xfId="2827"/>
    <cellStyle name="C￥AØ_Sheet2_wp file(0912)_1_Appendix-Final_1_Borrowing as of 2002" xfId="2828"/>
    <cellStyle name="Ç¥ÁØ_Sheet2_wp file(0912)_1_Appendix-Final_1_Borrowing as of 2002" xfId="2829"/>
    <cellStyle name="C￥AØ_Sheet2_wp file(0912)_1_Appendix-손현곤" xfId="2822"/>
    <cellStyle name="Ç¥ÁØ_Sheet2_wp file(0912)_1_Appendix-손현곤" xfId="2823"/>
    <cellStyle name="C￥AØ_Sheet2_wp file(0912)_1_Book1" xfId="2830"/>
    <cellStyle name="Ç¥ÁØ_Sheet2_wp file(0912)_1_Book1" xfId="2831"/>
    <cellStyle name="C￥AØ_Sheet2_wp file(0912)_1_국가별 제품별 마진율 분석" xfId="2810"/>
    <cellStyle name="Ç¥ÁØ_Sheet2_wp file(0912)_1_국가별 제품별 마진율 분석" xfId="2811"/>
    <cellStyle name="C￥AØ_Sheet2_wp file(0912)_Appendix" xfId="2834"/>
    <cellStyle name="Ç¥ÁØ_Sheet2_wp file(0912)_Appendix" xfId="2835"/>
    <cellStyle name="C￥AØ_Sheet2_wp file(0912)_Appendix for project YC" xfId="2836"/>
    <cellStyle name="Ç¥ÁØ_Sheet2_wp file(0912)_Appendix for project YC" xfId="2837"/>
    <cellStyle name="C￥AØ_Sheet2_wp file(0912)_Appendix(3-31 통합)" xfId="2838"/>
    <cellStyle name="Ç¥ÁØ_Sheet2_wp file(0912)_Appendix(3-31 통합)" xfId="2839"/>
    <cellStyle name="C￥AØ_Sheet2_wp file(0912)_Appendix(3-31 하장헌)" xfId="2840"/>
    <cellStyle name="Ç¥ÁØ_Sheet2_wp file(0912)_Appendix(3-31 하장헌)" xfId="2841"/>
    <cellStyle name="C￥AØ_Sheet2_wp file(0912)_Appendix_project YC" xfId="2842"/>
    <cellStyle name="Ç¥ÁØ_Sheet2_wp file(0912)_Appendix_project YC" xfId="2843"/>
    <cellStyle name="C￥AØ_Sheet2_wp file(0912)_Appendix-2002년" xfId="2844"/>
    <cellStyle name="Ç¥ÁØ_Sheet2_wp file(0912)_Appendix-2002년" xfId="2845"/>
    <cellStyle name="C￥AØ_Sheet2_wp file(0912)_Appendix-Final" xfId="2848"/>
    <cellStyle name="Ç¥ÁØ_Sheet2_wp file(0912)_Appendix-Final" xfId="2849"/>
    <cellStyle name="C￥AØ_Sheet2_wp file(0912)_Appendix-I,II,VD,VII,VIIABC,VIII,VIIIAB,IX,X,XI,XII,XIV,XXA,XXIA" xfId="2850"/>
    <cellStyle name="Ç¥ÁØ_Sheet2_wp file(0912)_Appendix-I,II,VD,VII,VIIABC,VIII,VIIIAB,IX,X,XI,XII,XIV,XXA,XXIA" xfId="2851"/>
    <cellStyle name="C￥AØ_Sheet2_wp file(0912)_Appendix-I,II,VD,VII,VIIABC,VIII,VIIIAB,IX,X,XI,XII,XIV,XXA,XXIA_Appendix for project YC" xfId="2854"/>
    <cellStyle name="Ç¥ÁØ_Sheet2_wp file(0912)_Appendix-I,II,VD,VII,VIIABC,VIII,VIIIAB,IX,X,XI,XII,XIV,XXA,XXIA_Appendix for project YC" xfId="2855"/>
    <cellStyle name="C￥AØ_Sheet2_wp file(0912)_Appendix-I,II,VD,VII,VIIABC,VIII,VIIIAB,IX,X,XI,XII,XIV,XXA,XXIA_Appendix(3-31 통합)" xfId="2856"/>
    <cellStyle name="Ç¥ÁØ_Sheet2_wp file(0912)_Appendix-I,II,VD,VII,VIIABC,VIII,VIIIAB,IX,X,XI,XII,XIV,XXA,XXIA_Appendix(3-31 통합)" xfId="2857"/>
    <cellStyle name="C￥AØ_Sheet2_wp file(0912)_Appendix-I,II,VD,VII,VIIABC,VIII,VIIIAB,IX,X,XI,XII,XIV,XXA,XXIA_Appendix(3-31 하장헌)" xfId="2858"/>
    <cellStyle name="Ç¥ÁØ_Sheet2_wp file(0912)_Appendix-I,II,VD,VII,VIIABC,VIII,VIIIAB,IX,X,XI,XII,XIV,XXA,XXIA_Appendix(3-31 하장헌)" xfId="2859"/>
    <cellStyle name="C￥AØ_Sheet2_wp file(0912)_Appendix-I,II,VD,VII,VIIABC,VIII,VIIIAB,IX,X,XI,XII,XIV,XXA,XXIA_Appendix_project YC" xfId="2860"/>
    <cellStyle name="Ç¥ÁØ_Sheet2_wp file(0912)_Appendix-I,II,VD,VII,VIIABC,VIII,VIIIAB,IX,X,XI,XII,XIV,XXA,XXIA_Appendix_project YC" xfId="2861"/>
    <cellStyle name="C￥AØ_Sheet2_wp file(0912)_Appendix-I,II,VD,VII,VIIABC,VIII,VIIIAB,IX,X,XI,XII,XIV,XXA,XXIA_Appendix-2002년" xfId="2862"/>
    <cellStyle name="Ç¥ÁØ_Sheet2_wp file(0912)_Appendix-I,II,VD,VII,VIIABC,VIII,VIIIAB,IX,X,XI,XII,XIV,XXA,XXIA_Appendix-2002년" xfId="2863"/>
    <cellStyle name="C￥AØ_Sheet2_wp file(0912)_Appendix-I,II,VD,VII,VIIABC,VIII,VIIIAB,IX,X,XI,XII,XIV,XXA,XXIA_Appendix-Final" xfId="2866"/>
    <cellStyle name="Ç¥ÁØ_Sheet2_wp file(0912)_Appendix-I,II,VD,VII,VIIABC,VIII,VIIIAB,IX,X,XI,XII,XIV,XXA,XXIA_Appendix-Final" xfId="2867"/>
    <cellStyle name="C￥AØ_Sheet2_wp file(0912)_Appendix-I,II,VD,VII,VIIABC,VIII,VIIIAB,IX,X,XI,XII,XIV,XXA,XXIA_Appendix-Final_1" xfId="2868"/>
    <cellStyle name="Ç¥ÁØ_Sheet2_wp file(0912)_Appendix-I,II,VD,VII,VIIABC,VIII,VIIIAB,IX,X,XI,XII,XIV,XXA,XXIA_Appendix-Final_1" xfId="2869"/>
    <cellStyle name="C￥AØ_Sheet2_wp file(0912)_Appendix-I,II,VD,VII,VIIABC,VIII,VIIIAB,IX,X,XI,XII,XIV,XXA,XXIA_Appendix-Final_1_Borrowing as of 2002" xfId="2870"/>
    <cellStyle name="Ç¥ÁØ_Sheet2_wp file(0912)_Appendix-I,II,VD,VII,VIIABC,VIII,VIIIAB,IX,X,XI,XII,XIV,XXA,XXIA_Appendix-Final_1_Borrowing as of 2002" xfId="2871"/>
    <cellStyle name="C￥AØ_Sheet2_wp file(0912)_Appendix-I,II,VD,VII,VIIABC,VIII,VIIIAB,IX,X,XI,XII,XIV,XXA,XXIA_Appendix-손현곤" xfId="2864"/>
    <cellStyle name="Ç¥ÁØ_Sheet2_wp file(0912)_Appendix-I,II,VD,VII,VIIABC,VIII,VIIIAB,IX,X,XI,XII,XIV,XXA,XXIA_Appendix-손현곤" xfId="2865"/>
    <cellStyle name="C￥AØ_Sheet2_wp file(0912)_Appendix-I,II,VD,VII,VIIABC,VIII,VIIIAB,IX,X,XI,XII,XIV,XXA,XXIA_Book1" xfId="2872"/>
    <cellStyle name="Ç¥ÁØ_Sheet2_wp file(0912)_Appendix-I,II,VD,VII,VIIABC,VIII,VIIIAB,IX,X,XI,XII,XIV,XXA,XXIA_Book1" xfId="2873"/>
    <cellStyle name="C￥AØ_Sheet2_wp file(0912)_Appendix-I,II,VD,VII,VIIABC,VIII,VIIIAB,IX,X,XI,XII,XIV,XXA,XXIA_국가별 제품별 마진율 분석" xfId="2852"/>
    <cellStyle name="Ç¥ÁØ_Sheet2_wp file(0912)_Appendix-I,II,VD,VII,VIIABC,VIII,VIIIAB,IX,X,XI,XII,XIV,XXA,XXIA_국가별 제품별 마진율 분석" xfId="2853"/>
    <cellStyle name="C￥AØ_Sheet2_wp file(0912)_appendix-lee.d.g" xfId="2874"/>
    <cellStyle name="Ç¥ÁØ_Sheet2_wp file(0912)_appendix-lee.d.g" xfId="2875"/>
    <cellStyle name="C￥AØ_Sheet2_wp file(0912)_appendix-lee.d.g_Appendix for project YC" xfId="2878"/>
    <cellStyle name="Ç¥ÁØ_Sheet2_wp file(0912)_appendix-lee.d.g_Appendix for project YC" xfId="2879"/>
    <cellStyle name="C￥AØ_Sheet2_wp file(0912)_appendix-lee.d.g_Appendix(3-31 통합)" xfId="2880"/>
    <cellStyle name="Ç¥ÁØ_Sheet2_wp file(0912)_appendix-lee.d.g_Appendix(3-31 통합)" xfId="2881"/>
    <cellStyle name="C￥AØ_Sheet2_wp file(0912)_appendix-lee.d.g_Appendix(3-31 하장헌)" xfId="2882"/>
    <cellStyle name="Ç¥ÁØ_Sheet2_wp file(0912)_appendix-lee.d.g_Appendix(3-31 하장헌)" xfId="2883"/>
    <cellStyle name="C￥AØ_Sheet2_wp file(0912)_appendix-lee.d.g_Appendix(3-31 하장헌)_회사제시 수정 현금흐름표" xfId="2884"/>
    <cellStyle name="Ç¥ÁØ_Sheet2_wp file(0912)_appendix-lee.d.g_Appendix(3-31 하장헌)_회사제시 수정 현금흐름표" xfId="2885"/>
    <cellStyle name="C￥AØ_Sheet2_wp file(0912)_appendix-lee.d.g_Appendix_project YC" xfId="2886"/>
    <cellStyle name="Ç¥ÁØ_Sheet2_wp file(0912)_appendix-lee.d.g_Appendix_project YC" xfId="2887"/>
    <cellStyle name="C￥AØ_Sheet2_wp file(0912)_appendix-lee.d.g_Appendix_project YC_2004년1.4분기재무제표(외부감사인작성)" xfId="2888"/>
    <cellStyle name="Ç¥ÁØ_Sheet2_wp file(0912)_appendix-lee.d.g_Appendix_project YC_회사제시 수정 현금흐름표" xfId="2889"/>
    <cellStyle name="C￥AØ_Sheet2_wp file(0912)_appendix-lee.d.g_Appendix-2002년" xfId="2890"/>
    <cellStyle name="Ç¥ÁØ_Sheet2_wp file(0912)_appendix-lee.d.g_Appendix-2002년" xfId="2891"/>
    <cellStyle name="C￥AØ_Sheet2_wp file(0912)_appendix-lee.d.g_Appendix-Final" xfId="2896"/>
    <cellStyle name="Ç¥ÁØ_Sheet2_wp file(0912)_appendix-lee.d.g_Appendix-Final" xfId="2897"/>
    <cellStyle name="C￥AØ_Sheet2_wp file(0912)_appendix-lee.d.g_Appendix-Final_1" xfId="2898"/>
    <cellStyle name="Ç¥ÁØ_Sheet2_wp file(0912)_appendix-lee.d.g_Appendix-Final_1" xfId="2899"/>
    <cellStyle name="C￥AØ_Sheet2_wp file(0912)_appendix-lee.d.g_Appendix-Final_1_Borrowing as of 2002" xfId="2902"/>
    <cellStyle name="Ç¥ÁØ_Sheet2_wp file(0912)_appendix-lee.d.g_Appendix-Final_1_Borrowing as of 2002" xfId="2903"/>
    <cellStyle name="C￥AØ_Sheet2_wp file(0912)_appendix-lee.d.g_Appendix-Final_1_Borrowing as of 2002_회사제시 수정 현금흐름표" xfId="2904"/>
    <cellStyle name="Ç¥ÁØ_Sheet2_wp file(0912)_appendix-lee.d.g_Appendix-Final_1_Borrowing as of 2002_회사제시 수정 현금흐름표" xfId="2905"/>
    <cellStyle name="C￥AØ_Sheet2_wp file(0912)_appendix-lee.d.g_Appendix-Final_1_회사제시 수정 현금흐름표" xfId="2900"/>
    <cellStyle name="Ç¥ÁØ_Sheet2_wp file(0912)_appendix-lee.d.g_Appendix-Final_1_회사제시 수정 현금흐름표" xfId="2901"/>
    <cellStyle name="C￥AØ_Sheet2_wp file(0912)_appendix-lee.d.g_Appendix-Final_회사제시 수정 현금흐름표" xfId="2906"/>
    <cellStyle name="Ç¥ÁØ_Sheet2_wp file(0912)_appendix-lee.d.g_Appendix-Final_회사제시 수정 현금흐름표" xfId="2907"/>
    <cellStyle name="C￥AØ_Sheet2_wp file(0912)_appendix-lee.d.g_Appendix-손현곤" xfId="2892"/>
    <cellStyle name="Ç¥ÁØ_Sheet2_wp file(0912)_appendix-lee.d.g_Appendix-손현곤" xfId="2893"/>
    <cellStyle name="C￥AØ_Sheet2_wp file(0912)_appendix-lee.d.g_Appendix-손현곤_회사제시 수정 현금흐름표" xfId="2894"/>
    <cellStyle name="Ç¥ÁØ_Sheet2_wp file(0912)_appendix-lee.d.g_Appendix-손현곤_회사제시 수정 현금흐름표" xfId="2895"/>
    <cellStyle name="C￥AØ_Sheet2_wp file(0912)_appendix-lee.d.g_Book1" xfId="2908"/>
    <cellStyle name="Ç¥ÁØ_Sheet2_wp file(0912)_appendix-lee.d.g_Book1" xfId="2909"/>
    <cellStyle name="C￥AØ_Sheet2_wp file(0912)_appendix-lee.d.g_Book1_회사제시 수정 현금흐름표" xfId="2910"/>
    <cellStyle name="Ç¥ÁØ_Sheet2_wp file(0912)_appendix-lee.d.g_Book1_회사제시 수정 현금흐름표" xfId="2911"/>
    <cellStyle name="C￥AØ_Sheet2_wp file(0912)_appendix-lee.d.g_국가별 제품별 마진율 분석" xfId="2876"/>
    <cellStyle name="Ç¥ÁØ_Sheet2_wp file(0912)_appendix-lee.d.g_국가별 제품별 마진율 분석" xfId="2877"/>
    <cellStyle name="C￥AØ_Sheet2_wp file(0912)_Appendix-손현곤" xfId="2846"/>
    <cellStyle name="Ç¥ÁØ_Sheet2_wp file(0912)_Appendix-손현곤" xfId="2847"/>
    <cellStyle name="C￥AØ_Sheet2_wp file(0912)_Book1" xfId="2912"/>
    <cellStyle name="Ç¥ÁØ_Sheet2_wp file(0912)_Book1" xfId="2913"/>
    <cellStyle name="C￥AØ_Sheet2_wp file(0912)_Book1_회사제시 수정 현금흐름표" xfId="2914"/>
    <cellStyle name="Ç¥ÁØ_Sheet2_wp file(0912)_Book1_회사제시 수정 현금흐름표" xfId="2915"/>
    <cellStyle name="C￥AØ_Sheet2_wp file(0912)_JP" xfId="2916"/>
    <cellStyle name="Ç¥ÁØ_Sheet2_wp file(0912)_JP" xfId="2917"/>
    <cellStyle name="C￥AØ_Sheet2_wp file(0912)_JP_회사제시 수정 현금흐름표" xfId="2918"/>
    <cellStyle name="Ç¥ÁØ_Sheet2_wp file(0912)_JP_회사제시 수정 현금흐름표" xfId="2919"/>
    <cellStyle name="C￥AØ_Sheet2_wp file(0912)_wp file(0912)" xfId="2920"/>
    <cellStyle name="Ç¥ÁØ_Sheet2_wp file(0912)_wp file(0912)" xfId="2921"/>
    <cellStyle name="C￥AØ_Sheet2_wp file(0912)_wp file(0912)_회사제시 수정 현금흐름표" xfId="2922"/>
    <cellStyle name="Ç¥ÁØ_Sheet2_wp file(0912)_wp file(0912)_회사제시 수정 현금흐름표" xfId="2923"/>
    <cellStyle name="C￥AØ_Sheet2_wp file(0912)_국가별 제품별 마진율 분석" xfId="2832"/>
    <cellStyle name="Ç¥ÁØ_Sheet2_wp file(0912)_국가별 제품별 마진율 분석" xfId="2833"/>
    <cellStyle name="C￥AØ_Sheet2_매입채무" xfId="2604"/>
    <cellStyle name="Ç¥ÁØ_Sheet2_매입채무" xfId="2605"/>
    <cellStyle name="C￥AØ_Sheet2_매입채무_appendix-lee.d.g" xfId="2608"/>
    <cellStyle name="Ç¥ÁØ_Sheet2_매입채무_appendix-lee.d.g" xfId="2609"/>
    <cellStyle name="C￥AØ_Sheet2_매입채무_tables for report" xfId="2610"/>
    <cellStyle name="Ç¥ÁØ_Sheet2_매입채무_tables for report" xfId="2611"/>
    <cellStyle name="C￥AØ_Sheet2_매입채무_wp file(0912)" xfId="2612"/>
    <cellStyle name="Ç¥ÁØ_Sheet2_매입채무_wp file(0912)" xfId="2613"/>
    <cellStyle name="C￥AØ_Sheet2_매입채무_재고평가" xfId="2606"/>
    <cellStyle name="Ç¥ÁØ_Sheet2_매입채무_재고평가" xfId="2607"/>
    <cellStyle name="C￥AØ_Sheet2_연결BS" xfId="2614"/>
    <cellStyle name="Ç¥ÁØ_Sheet2_연결BS" xfId="2615"/>
    <cellStyle name="C￥AØ_Sheet2_연결BS_additional appendix" xfId="2618"/>
    <cellStyle name="Ç¥ÁØ_Sheet2_연결BS_additional appendix" xfId="2619"/>
    <cellStyle name="C￥AØ_Sheet2_연결BS_additional appendix_AP,manufacturing costs" xfId="2622"/>
    <cellStyle name="Ç¥ÁØ_Sheet2_연결BS_additional appendix_AP,manufacturing costs" xfId="2623"/>
    <cellStyle name="C￥AØ_Sheet2_연결BS_additional appendix_appendix-lee.d.g" xfId="2624"/>
    <cellStyle name="Ç¥ÁØ_Sheet2_연결BS_additional appendix_appendix-lee.d.g" xfId="2625"/>
    <cellStyle name="C￥AØ_Sheet2_연결BS_additional appendix_tables for report" xfId="2626"/>
    <cellStyle name="Ç¥ÁØ_Sheet2_연결BS_additional appendix_tables for report" xfId="2627"/>
    <cellStyle name="C￥AØ_Sheet2_연결BS_additional appendix_wp file(0912)" xfId="2628"/>
    <cellStyle name="Ç¥ÁØ_Sheet2_연결BS_additional appendix_wp file(0912)" xfId="2629"/>
    <cellStyle name="C￥AØ_Sheet2_연결BS_additional appendix_재고평가" xfId="2620"/>
    <cellStyle name="Ç¥ÁØ_Sheet2_연결BS_additional appendix_재고평가" xfId="2621"/>
    <cellStyle name="C￥AØ_Sheet2_연결BS_AP,manufacturing costs" xfId="2630"/>
    <cellStyle name="Ç¥ÁØ_Sheet2_연결BS_AP,manufacturing costs" xfId="2631"/>
    <cellStyle name="C￥AØ_Sheet2_연결BS_appendix-lee.d.g" xfId="2632"/>
    <cellStyle name="Ç¥ÁØ_Sheet2_연결BS_appendix-lee.d.g" xfId="2633"/>
    <cellStyle name="C￥AØ_Sheet2_연결BS_tables for report" xfId="2634"/>
    <cellStyle name="Ç¥ÁØ_Sheet2_연결BS_tables for report" xfId="2635"/>
    <cellStyle name="C￥AØ_Sheet2_연결BS_wp file(0912)" xfId="2636"/>
    <cellStyle name="Ç¥ÁØ_Sheet2_연결BS_wp file(0912)" xfId="2637"/>
    <cellStyle name="C￥AØ_Sheet2_연결BS_재고평가" xfId="2616"/>
    <cellStyle name="Ç¥ÁØ_Sheet2_연결BS_재고평가" xfId="2617"/>
    <cellStyle name="C￥AØ_Sheet2_재고평가" xfId="2638"/>
    <cellStyle name="Ç¥ÁØ_Sheet2_재고평가" xfId="2639"/>
    <cellStyle name="C￥AØ_Sheet2_재고평가_Appendix" xfId="2642"/>
    <cellStyle name="Ç¥ÁØ_Sheet2_재고평가_Appendix" xfId="2643"/>
    <cellStyle name="C￥AØ_Sheet2_재고평가_Appendix for project YC" xfId="2644"/>
    <cellStyle name="Ç¥ÁØ_Sheet2_재고평가_Appendix for project YC" xfId="2645"/>
    <cellStyle name="C￥AØ_Sheet2_재고평가_Appendix(3-31 통합)" xfId="2646"/>
    <cellStyle name="Ç¥ÁØ_Sheet2_재고평가_Appendix(3-31 통합)" xfId="2647"/>
    <cellStyle name="C￥AØ_Sheet2_재고평가_Appendix(3-31 하장헌)" xfId="2648"/>
    <cellStyle name="Ç¥ÁØ_Sheet2_재고평가_Appendix(3-31 하장헌)" xfId="2649"/>
    <cellStyle name="C￥AØ_Sheet2_재고평가_Appendix_project YC" xfId="2650"/>
    <cellStyle name="Ç¥ÁØ_Sheet2_재고평가_Appendix_project YC" xfId="2651"/>
    <cellStyle name="C￥AØ_Sheet2_재고평가_Appendix-2002년" xfId="2652"/>
    <cellStyle name="Ç¥ÁØ_Sheet2_재고평가_Appendix-2002년" xfId="2653"/>
    <cellStyle name="C￥AØ_Sheet2_재고평가_Appendix-Final" xfId="2656"/>
    <cellStyle name="Ç¥ÁØ_Sheet2_재고평가_Appendix-Final" xfId="2657"/>
    <cellStyle name="C￥AØ_Sheet2_재고평가_Appendix-I,II,VD,VII,VIIABC,VIII,VIIIAB,IX,X,XI,XII,XIV,XXA,XXIA" xfId="2658"/>
    <cellStyle name="Ç¥ÁØ_Sheet2_재고평가_Appendix-I,II,VD,VII,VIIABC,VIII,VIIIAB,IX,X,XI,XII,XIV,XXA,XXIA" xfId="2659"/>
    <cellStyle name="C￥AØ_Sheet2_재고평가_Appendix-I,II,VD,VII,VIIABC,VIII,VIIIAB,IX,X,XI,XII,XIV,XXA,XXIA_Appendix for project YC" xfId="2662"/>
    <cellStyle name="Ç¥ÁØ_Sheet2_재고평가_Appendix-I,II,VD,VII,VIIABC,VIII,VIIIAB,IX,X,XI,XII,XIV,XXA,XXIA_Appendix for project YC" xfId="2663"/>
    <cellStyle name="C￥AØ_Sheet2_재고평가_Appendix-I,II,VD,VII,VIIABC,VIII,VIIIAB,IX,X,XI,XII,XIV,XXA,XXIA_Appendix(3-31 통합)" xfId="2664"/>
    <cellStyle name="Ç¥ÁØ_Sheet2_재고평가_Appendix-I,II,VD,VII,VIIABC,VIII,VIIIAB,IX,X,XI,XII,XIV,XXA,XXIA_Appendix(3-31 통합)" xfId="2665"/>
    <cellStyle name="C￥AØ_Sheet2_재고평가_Appendix-I,II,VD,VII,VIIABC,VIII,VIIIAB,IX,X,XI,XII,XIV,XXA,XXIA_Appendix(3-31 하장헌)" xfId="2666"/>
    <cellStyle name="Ç¥ÁØ_Sheet2_재고평가_Appendix-I,II,VD,VII,VIIABC,VIII,VIIIAB,IX,X,XI,XII,XIV,XXA,XXIA_Appendix(3-31 하장헌)" xfId="2667"/>
    <cellStyle name="C￥AØ_Sheet2_재고평가_Appendix-I,II,VD,VII,VIIABC,VIII,VIIIAB,IX,X,XI,XII,XIV,XXA,XXIA_Appendix_project YC" xfId="2668"/>
    <cellStyle name="Ç¥ÁØ_Sheet2_재고평가_Appendix-I,II,VD,VII,VIIABC,VIII,VIIIAB,IX,X,XI,XII,XIV,XXA,XXIA_Appendix_project YC" xfId="2669"/>
    <cellStyle name="C￥AØ_Sheet2_재고평가_Appendix-I,II,VD,VII,VIIABC,VIII,VIIIAB,IX,X,XI,XII,XIV,XXA,XXIA_Appendix-2002년" xfId="2670"/>
    <cellStyle name="Ç¥ÁØ_Sheet2_재고평가_Appendix-I,II,VD,VII,VIIABC,VIII,VIIIAB,IX,X,XI,XII,XIV,XXA,XXIA_Appendix-2002년" xfId="2671"/>
    <cellStyle name="C￥AØ_Sheet2_재고평가_Appendix-I,II,VD,VII,VIIABC,VIII,VIIIAB,IX,X,XI,XII,XIV,XXA,XXIA_Appendix-Final" xfId="2674"/>
    <cellStyle name="Ç¥ÁØ_Sheet2_재고평가_Appendix-I,II,VD,VII,VIIABC,VIII,VIIIAB,IX,X,XI,XII,XIV,XXA,XXIA_Appendix-Final" xfId="2675"/>
    <cellStyle name="C￥AØ_Sheet2_재고평가_Appendix-I,II,VD,VII,VIIABC,VIII,VIIIAB,IX,X,XI,XII,XIV,XXA,XXIA_Appendix-Final_1" xfId="2676"/>
    <cellStyle name="Ç¥ÁØ_Sheet2_재고평가_Appendix-I,II,VD,VII,VIIABC,VIII,VIIIAB,IX,X,XI,XII,XIV,XXA,XXIA_Appendix-Final_1" xfId="2677"/>
    <cellStyle name="C￥AØ_Sheet2_재고평가_Appendix-I,II,VD,VII,VIIABC,VIII,VIIIAB,IX,X,XI,XII,XIV,XXA,XXIA_Appendix-Final_1_Borrowing as of 2002" xfId="2678"/>
    <cellStyle name="Ç¥ÁØ_Sheet2_재고평가_Appendix-I,II,VD,VII,VIIABC,VIII,VIIIAB,IX,X,XI,XII,XIV,XXA,XXIA_Appendix-Final_1_Borrowing as of 2002" xfId="2679"/>
    <cellStyle name="C￥AØ_Sheet2_재고평가_Appendix-I,II,VD,VII,VIIABC,VIII,VIIIAB,IX,X,XI,XII,XIV,XXA,XXIA_Appendix-손현곤" xfId="2672"/>
    <cellStyle name="Ç¥ÁØ_Sheet2_재고평가_Appendix-I,II,VD,VII,VIIABC,VIII,VIIIAB,IX,X,XI,XII,XIV,XXA,XXIA_Appendix-손현곤" xfId="2673"/>
    <cellStyle name="C￥AØ_Sheet2_재고평가_Appendix-I,II,VD,VII,VIIABC,VIII,VIIIAB,IX,X,XI,XII,XIV,XXA,XXIA_Book1" xfId="2680"/>
    <cellStyle name="Ç¥ÁØ_Sheet2_재고평가_Appendix-I,II,VD,VII,VIIABC,VIII,VIIIAB,IX,X,XI,XII,XIV,XXA,XXIA_Book1" xfId="2681"/>
    <cellStyle name="C￥AØ_Sheet2_재고평가_Appendix-I,II,VD,VII,VIIABC,VIII,VIIIAB,IX,X,XI,XII,XIV,XXA,XXIA_국가별 제품별 마진율 분석" xfId="2660"/>
    <cellStyle name="Ç¥ÁØ_Sheet2_재고평가_Appendix-I,II,VD,VII,VIIABC,VIII,VIIIAB,IX,X,XI,XII,XIV,XXA,XXIA_국가별 제품별 마진율 분석" xfId="2661"/>
    <cellStyle name="C￥AØ_Sheet2_재고평가_appendix-lee.d.g" xfId="2682"/>
    <cellStyle name="Ç¥ÁØ_Sheet2_재고평가_appendix-lee.d.g" xfId="2683"/>
    <cellStyle name="C￥AØ_Sheet2_재고평가_appendix-lee.d.g_Appendix for project YC" xfId="2686"/>
    <cellStyle name="Ç¥ÁØ_Sheet2_재고평가_appendix-lee.d.g_Appendix for project YC" xfId="2687"/>
    <cellStyle name="C￥AØ_Sheet2_재고평가_appendix-lee.d.g_Appendix(3-31 통합)" xfId="2688"/>
    <cellStyle name="Ç¥ÁØ_Sheet2_재고평가_appendix-lee.d.g_Appendix(3-31 통합)" xfId="2689"/>
    <cellStyle name="C￥AØ_Sheet2_재고평가_appendix-lee.d.g_Appendix(3-31 하장헌)" xfId="2690"/>
    <cellStyle name="Ç¥ÁØ_Sheet2_재고평가_appendix-lee.d.g_Appendix(3-31 하장헌)" xfId="2691"/>
    <cellStyle name="C￥AØ_Sheet2_재고평가_appendix-lee.d.g_Appendix_project YC" xfId="2692"/>
    <cellStyle name="Ç¥ÁØ_Sheet2_재고평가_appendix-lee.d.g_Appendix_project YC" xfId="2693"/>
    <cellStyle name="C￥AØ_Sheet2_재고평가_appendix-lee.d.g_Appendix-2002년" xfId="2694"/>
    <cellStyle name="Ç¥ÁØ_Sheet2_재고평가_appendix-lee.d.g_Appendix-2002년" xfId="2695"/>
    <cellStyle name="C￥AØ_Sheet2_재고평가_appendix-lee.d.g_Appendix-Final" xfId="2698"/>
    <cellStyle name="Ç¥ÁØ_Sheet2_재고평가_appendix-lee.d.g_Appendix-Final" xfId="2699"/>
    <cellStyle name="C￥AØ_Sheet2_재고평가_appendix-lee.d.g_Appendix-Final_1" xfId="2700"/>
    <cellStyle name="Ç¥ÁØ_Sheet2_재고평가_appendix-lee.d.g_Appendix-Final_1" xfId="2701"/>
    <cellStyle name="C￥AØ_Sheet2_재고평가_appendix-lee.d.g_Appendix-Final_1_Borrowing as of 2002" xfId="2702"/>
    <cellStyle name="Ç¥ÁØ_Sheet2_재고평가_appendix-lee.d.g_Appendix-Final_1_Borrowing as of 2002" xfId="2703"/>
    <cellStyle name="C￥AØ_Sheet2_재고평가_appendix-lee.d.g_Appendix-손현곤" xfId="2696"/>
    <cellStyle name="Ç¥ÁØ_Sheet2_재고평가_appendix-lee.d.g_Appendix-손현곤" xfId="2697"/>
    <cellStyle name="C￥AØ_Sheet2_재고평가_appendix-lee.d.g_Book1" xfId="2704"/>
    <cellStyle name="Ç¥ÁØ_Sheet2_재고평가_appendix-lee.d.g_Book1" xfId="2705"/>
    <cellStyle name="C￥AØ_Sheet2_재고평가_appendix-lee.d.g_국가별 제품별 마진율 분석" xfId="2684"/>
    <cellStyle name="Ç¥ÁØ_Sheet2_재고평가_appendix-lee.d.g_국가별 제품별 마진율 분석" xfId="2685"/>
    <cellStyle name="C￥AØ_Sheet2_재고평가_Appendix-손현곤" xfId="2654"/>
    <cellStyle name="Ç¥ÁØ_Sheet2_재고평가_Appendix-손현곤" xfId="2655"/>
    <cellStyle name="C￥AØ_Sheet2_재고평가_Book1" xfId="2706"/>
    <cellStyle name="Ç¥ÁØ_Sheet2_재고평가_Book1" xfId="2707"/>
    <cellStyle name="C￥AØ_Sheet2_재고평가_JP" xfId="2708"/>
    <cellStyle name="Ç¥ÁØ_Sheet2_재고평가_JP" xfId="2709"/>
    <cellStyle name="C￥AØ_Sheet2_재고평가_wp file(0912)" xfId="2710"/>
    <cellStyle name="Ç¥ÁØ_Sheet2_재고평가_wp file(0912)" xfId="2711"/>
    <cellStyle name="C￥AØ_Sheet2_재고평가_국가별 제품별 마진율 분석" xfId="2640"/>
    <cellStyle name="Ç¥ÁØ_Sheet2_재고평가_국가별 제품별 마진율 분석" xfId="2641"/>
    <cellStyle name="C￥AØ_Sheet2_재고평가1" xfId="2712"/>
    <cellStyle name="Ç¥ÁØ_Sheet2_재고평가1" xfId="2713"/>
    <cellStyle name="C￥AØ_SMG-CKD-d1.1 " xfId="2924"/>
    <cellStyle name="Calc Currency (0)" xfId="2925"/>
    <cellStyle name="Calc Currency (2)" xfId="2926"/>
    <cellStyle name="Calc Percent (0)" xfId="2927"/>
    <cellStyle name="Calc Percent (1)" xfId="2928"/>
    <cellStyle name="Calc Percent (2)" xfId="2929"/>
    <cellStyle name="Calc Units (0)" xfId="2930"/>
    <cellStyle name="Calc Units (1)" xfId="2931"/>
    <cellStyle name="Calc Units (2)" xfId="2932"/>
    <cellStyle name="Case" xfId="2933"/>
    <cellStyle name="category" xfId="2934"/>
    <cellStyle name="Centered Heading" xfId="2935"/>
    <cellStyle name="CenterHead" xfId="2936"/>
    <cellStyle name="Column Numbers" xfId="2937"/>
    <cellStyle name="Column_Title" xfId="2938"/>
    <cellStyle name="Comma" xfId="2939"/>
    <cellStyle name="Comma  - Style1" xfId="2940"/>
    <cellStyle name="Comma  - Style2" xfId="2941"/>
    <cellStyle name="Comma  - Style3" xfId="2942"/>
    <cellStyle name="Comma  - Style4" xfId="2943"/>
    <cellStyle name="Comma  - Style5" xfId="2944"/>
    <cellStyle name="Comma  - Style6" xfId="2945"/>
    <cellStyle name="Comma  - Style7" xfId="2946"/>
    <cellStyle name="Comma  - Style8" xfId="2947"/>
    <cellStyle name="Comma [0]" xfId="2948"/>
    <cellStyle name="Comma [00]" xfId="2949"/>
    <cellStyle name="Comma [1]" xfId="2950"/>
    <cellStyle name="Comma 0" xfId="2951"/>
    <cellStyle name="Comma 0.0" xfId="2952"/>
    <cellStyle name="Comma 0.00" xfId="2953"/>
    <cellStyle name="Comma 0.000" xfId="2954"/>
    <cellStyle name="Comma 2" xfId="2955"/>
    <cellStyle name="comma zerodec" xfId="2956"/>
    <cellStyle name="Comma_  듀어_02의 워크시트" xfId="2957"/>
    <cellStyle name="Comma0" xfId="2958"/>
    <cellStyle name="Company Name" xfId="2959"/>
    <cellStyle name="Copied" xfId="2960"/>
    <cellStyle name="Curren?_x0012_퐀_x0017_?" xfId="2961"/>
    <cellStyle name="Currency" xfId="2962"/>
    <cellStyle name="Currency [0]" xfId="2963"/>
    <cellStyle name="Currency [00]" xfId="2964"/>
    <cellStyle name="Currency [1]" xfId="2965"/>
    <cellStyle name="Currency 0" xfId="2966"/>
    <cellStyle name="Currency 0.0" xfId="2967"/>
    <cellStyle name="Currency 0.00" xfId="2968"/>
    <cellStyle name="Currency 0.000" xfId="2969"/>
    <cellStyle name="Currency 2" xfId="2970"/>
    <cellStyle name="currency-$" xfId="2971"/>
    <cellStyle name="Currency_  듀어_02의 워크시트" xfId="2972"/>
    <cellStyle name="Currency0" xfId="2973"/>
    <cellStyle name="Currency1" xfId="2974"/>
    <cellStyle name="Dash 10" xfId="2975"/>
    <cellStyle name="Dash 7" xfId="2976"/>
    <cellStyle name="Dash 8" xfId="2977"/>
    <cellStyle name="Dash 9" xfId="2978"/>
    <cellStyle name="Date" xfId="2979"/>
    <cellStyle name="Date Aligned" xfId="2980"/>
    <cellStyle name="Date Short" xfId="2981"/>
    <cellStyle name="Date_06-1분기-대손충당금." xfId="2982"/>
    <cellStyle name="Debit" xfId="2983"/>
    <cellStyle name="DELTA" xfId="2984"/>
    <cellStyle name="Dezimal [0]_Aktenbewertung 1994" xfId="2985"/>
    <cellStyle name="Dezimal_Aktenbewertung 1994" xfId="2986"/>
    <cellStyle name="dgw" xfId="2987"/>
    <cellStyle name="Dollar (zero dec)" xfId="2988"/>
    <cellStyle name="Dollars" xfId="2989"/>
    <cellStyle name="Dotted Line" xfId="2990"/>
    <cellStyle name="Double Accounting" xfId="2991"/>
    <cellStyle name="Double Underline 10" xfId="2992"/>
    <cellStyle name="Double Underline 7" xfId="2993"/>
    <cellStyle name="Double Underline 8" xfId="2994"/>
    <cellStyle name="Double Underline 9" xfId="2995"/>
    <cellStyle name="ECT" xfId="2996"/>
    <cellStyle name="Enter Currency (0)" xfId="2997"/>
    <cellStyle name="Enter Currency (2)" xfId="2998"/>
    <cellStyle name="Enter Units (0)" xfId="2999"/>
    <cellStyle name="Enter Units (1)" xfId="3000"/>
    <cellStyle name="Enter Units (2)" xfId="3001"/>
    <cellStyle name="Entered" xfId="3002"/>
    <cellStyle name="Euro" xfId="3003"/>
    <cellStyle name="F2" xfId="3006"/>
    <cellStyle name="F3" xfId="3007"/>
    <cellStyle name="F4" xfId="3008"/>
    <cellStyle name="F5" xfId="3009"/>
    <cellStyle name="F6" xfId="3010"/>
    <cellStyle name="F7" xfId="3011"/>
    <cellStyle name="F8" xfId="3012"/>
    <cellStyle name="Fixed" xfId="3013"/>
    <cellStyle name="Followed Hyperlink" xfId="3014"/>
    <cellStyle name="Footnote" xfId="3015"/>
    <cellStyle name="g/표준" xfId="3016"/>
    <cellStyle name="Grey" xfId="3017"/>
    <cellStyle name="Hard Percent" xfId="3018"/>
    <cellStyle name="head1" xfId="3019"/>
    <cellStyle name="head2" xfId="3020"/>
    <cellStyle name="head3" xfId="3021"/>
    <cellStyle name="HEADER" xfId="3022"/>
    <cellStyle name="Header1" xfId="3023"/>
    <cellStyle name="Header2" xfId="3024"/>
    <cellStyle name="Heading" xfId="3025"/>
    <cellStyle name="Heading 1" xfId="3026"/>
    <cellStyle name="Heading 2" xfId="3027"/>
    <cellStyle name="Heading 3" xfId="3028"/>
    <cellStyle name="Heading No Underline" xfId="3029"/>
    <cellStyle name="Heading With Underline" xfId="3030"/>
    <cellStyle name="heading, 1,A MAJOR/BOLD" xfId="3031"/>
    <cellStyle name="Heading_5242.405 비시장성주식 검토_전략기획부" xfId="3032"/>
    <cellStyle name="HEADING1" xfId="3033"/>
    <cellStyle name="HEADING2" xfId="3034"/>
    <cellStyle name="HeadingS" xfId="3035"/>
    <cellStyle name="HIGHLIGHT" xfId="3036"/>
    <cellStyle name="Hyperlink" xfId="3037"/>
    <cellStyle name="Hyperlink seguido" xfId="3038"/>
    <cellStyle name="Hyperlink_다함이텍030630-F123459FS0811" xfId="3039"/>
    <cellStyle name="input" xfId="3040"/>
    <cellStyle name="Input [yellow]" xfId="3041"/>
    <cellStyle name="Input Cells" xfId="3042"/>
    <cellStyle name="InputBlueFont" xfId="3043"/>
    <cellStyle name="k" xfId="3044"/>
    <cellStyle name="KTY" xfId="3045"/>
    <cellStyle name="l_x0018_" xfId="3046"/>
    <cellStyle name="left" xfId="3047"/>
    <cellStyle name="Link Currency (0)" xfId="3048"/>
    <cellStyle name="Link Currency (2)" xfId="3049"/>
    <cellStyle name="Link Units (0)" xfId="3050"/>
    <cellStyle name="Link Units (1)" xfId="3051"/>
    <cellStyle name="Link Units (2)" xfId="3052"/>
    <cellStyle name="LISAM" xfId="3053"/>
    <cellStyle name="MainHead" xfId="3054"/>
    <cellStyle name="MenuHeading" xfId="3055"/>
    <cellStyle name="mes" xfId="3056"/>
    <cellStyle name="Migliaia (0)_A" xfId="3057"/>
    <cellStyle name="Migliaia_04RB P&amp;L" xfId="3058"/>
    <cellStyle name="Millares [0]_2AV_M_M " xfId="3059"/>
    <cellStyle name="Millares_2AV_M_M " xfId="3060"/>
    <cellStyle name="Milliers [0]_1" xfId="3061"/>
    <cellStyle name="Milliers_1" xfId="3062"/>
    <cellStyle name="MLComma0" xfId="3063"/>
    <cellStyle name="MLHeaderSection" xfId="3064"/>
    <cellStyle name="MLMultiple0" xfId="3065"/>
    <cellStyle name="MLPercent0" xfId="3066"/>
    <cellStyle name="Model" xfId="3067"/>
    <cellStyle name="Moeda [0]_aola" xfId="3068"/>
    <cellStyle name="Moeda_aola" xfId="3069"/>
    <cellStyle name="Mon?aire [0]_1" xfId="3070"/>
    <cellStyle name="Mon?aire_1" xfId="3071"/>
    <cellStyle name="Moneda [0]_2AV_M_M " xfId="3072"/>
    <cellStyle name="Moneda_2AV_M_M " xfId="3073"/>
    <cellStyle name="Monétaire [0]_PLDT" xfId="3074"/>
    <cellStyle name="Monétaire_PLDT" xfId="3075"/>
    <cellStyle name="Multiple" xfId="3076"/>
    <cellStyle name="Multiple [0]" xfId="3077"/>
    <cellStyle name="Multiple [1]" xfId="3078"/>
    <cellStyle name="Multiple_문인터내쇼날_074Q_CF" xfId="3079"/>
    <cellStyle name="Multiple0" xfId="3080"/>
    <cellStyle name="MultipleBelow" xfId="3081"/>
    <cellStyle name="narmal" xfId="3082"/>
    <cellStyle name="navbar" xfId="3083"/>
    <cellStyle name="no dec" xfId="3084"/>
    <cellStyle name="Normal" xfId="3085"/>
    <cellStyle name="Normal - Stile1" xfId="3086"/>
    <cellStyle name="Normal - Stile2" xfId="3087"/>
    <cellStyle name="Normal - Stile3" xfId="3088"/>
    <cellStyle name="Normal - Stile4" xfId="3089"/>
    <cellStyle name="Normal - Stile5" xfId="3090"/>
    <cellStyle name="Normal - Stile6" xfId="3091"/>
    <cellStyle name="Normal - Stile7" xfId="3092"/>
    <cellStyle name="Normal - Stile8" xfId="3093"/>
    <cellStyle name="Normal - Style1" xfId="3094"/>
    <cellStyle name="Normal - Style2" xfId="3095"/>
    <cellStyle name="Normal - Style3" xfId="3096"/>
    <cellStyle name="Normal - Style4" xfId="3097"/>
    <cellStyle name="Normal - Style5" xfId="3098"/>
    <cellStyle name="Normal - Style6" xfId="3099"/>
    <cellStyle name="Normal - Style7" xfId="3100"/>
    <cellStyle name="Normal - Style8" xfId="3101"/>
    <cellStyle name="normal 1" xfId="3102"/>
    <cellStyle name="Normal 2" xfId="3103"/>
    <cellStyle name="Normal_ sg&amp;a b" xfId="3104"/>
    <cellStyle name="Normal1" xfId="3105"/>
    <cellStyle name="Normal2" xfId="3106"/>
    <cellStyle name="Normal3" xfId="3107"/>
    <cellStyle name="Normal4" xfId="3108"/>
    <cellStyle name="Normale_04RB P&amp;L_3YP P&amp;L" xfId="3109"/>
    <cellStyle name="Note" xfId="3110"/>
    <cellStyle name="Note2" xfId="3111"/>
    <cellStyle name="ntSummaryInformation" xfId="3112"/>
    <cellStyle name="Œ…?æ맖?e [0.00]_laroux" xfId="3113"/>
    <cellStyle name="Œ…?æ맖?e_laroux" xfId="3114"/>
    <cellStyle name="Œ…‹æØ‚è [0.00]_PRODUCT DETAIL Q1" xfId="3115"/>
    <cellStyle name="Œ…‹æØ‚è_PRODUCT DETAIL Q1" xfId="3116"/>
    <cellStyle name="oft Excel]_x000d__x000a_Comment=The open=/f lines load custom functions into the Paste Function list._x000d__x000a_Maximized=3_x000d__x000a_AutoFormat=" xfId="3117"/>
    <cellStyle name="on" xfId="3118"/>
    <cellStyle name="Output Amounts" xfId="3119"/>
    <cellStyle name="Output Column Headings" xfId="3120"/>
    <cellStyle name="Output Line Items" xfId="3121"/>
    <cellStyle name="Output Report Heading" xfId="3122"/>
    <cellStyle name="Output Report Title" xfId="3123"/>
    <cellStyle name="Page Heading" xfId="3124"/>
    <cellStyle name="Page Heading 10pt" xfId="3125"/>
    <cellStyle name="Page Heading 12pt" xfId="3126"/>
    <cellStyle name="Page Heading 12pt w/line" xfId="3127"/>
    <cellStyle name="Page Heading_PwC Template 8-4-991" xfId="3128"/>
    <cellStyle name="Page Number" xfId="3129"/>
    <cellStyle name="PageSubtitle" xfId="3130"/>
    <cellStyle name="PageTitle" xfId="3131"/>
    <cellStyle name="PARK" xfId="3132"/>
    <cellStyle name="per.style" xfId="3133"/>
    <cellStyle name="Percent" xfId="3134"/>
    <cellStyle name="Percent %" xfId="3135"/>
    <cellStyle name="Percent % Long Underline" xfId="3136"/>
    <cellStyle name="Percent (0)" xfId="3137"/>
    <cellStyle name="Percent [0]" xfId="3138"/>
    <cellStyle name="Percent [00]" xfId="3139"/>
    <cellStyle name="Percent [1]" xfId="3140"/>
    <cellStyle name="Percent [2]" xfId="3141"/>
    <cellStyle name="Percent 0.0%" xfId="3142"/>
    <cellStyle name="Percent 0.0% Long Underline" xfId="3143"/>
    <cellStyle name="Percent 0.00%" xfId="3144"/>
    <cellStyle name="Percent 0.00% Long Underline" xfId="3145"/>
    <cellStyle name="Percent 0.000%" xfId="3146"/>
    <cellStyle name="Percent 0.000% Long Underline" xfId="3147"/>
    <cellStyle name="Percent_  듀어_02의 워크시트" xfId="3148"/>
    <cellStyle name="Percent0" xfId="3149"/>
    <cellStyle name="PERCENTAGE" xfId="3150"/>
    <cellStyle name="Pourcentage_pldt" xfId="3151"/>
    <cellStyle name="PrePop Currency (0)" xfId="3152"/>
    <cellStyle name="PrePop Currency (2)" xfId="3153"/>
    <cellStyle name="PrePop Units (0)" xfId="3154"/>
    <cellStyle name="PrePop Units (1)" xfId="3155"/>
    <cellStyle name="PrePop Units (2)" xfId="3156"/>
    <cellStyle name="process_applicable" xfId="3157"/>
    <cellStyle name="PROJECT_CUR" xfId="3158"/>
    <cellStyle name="PSChar" xfId="3159"/>
    <cellStyle name="PSDate" xfId="3160"/>
    <cellStyle name="PSDec" xfId="3161"/>
    <cellStyle name="PSHeading" xfId="3162"/>
    <cellStyle name="PSInt" xfId="3163"/>
    <cellStyle name="PSSpacer" xfId="3164"/>
    <cellStyle name="r_x000f_Crency_NAMNFI" xfId="3165"/>
    <cellStyle name="RevList" xfId="3166"/>
    <cellStyle name="s" xfId="3167"/>
    <cellStyle name="s]_x000d__x000a_spooler=yes_x000d__x000a_load=_x000d__x000a_run=d:\secrets2\plugin\plugin.exe_x000d__x000a_Beep=yes_x000d__x000a_NullPort=None_x000d__x000a_BorderWidth=3_x000d__x000a_CursorBlinkRate=530_x000d_" xfId="3168"/>
    <cellStyle name="Separador de milhares [0]_Person" xfId="3169"/>
    <cellStyle name="Separador de milhares_Person" xfId="3170"/>
    <cellStyle name="Single Accounting" xfId="3171"/>
    <cellStyle name="Single Underline 10" xfId="3172"/>
    <cellStyle name="Single Underline 7" xfId="3173"/>
    <cellStyle name="Single Underline 8" xfId="3174"/>
    <cellStyle name="Single Underline 9" xfId="3175"/>
    <cellStyle name="Standard_900" xfId="3176"/>
    <cellStyle name="step" xfId="3177"/>
    <cellStyle name="steps_link" xfId="3178"/>
    <cellStyle name="SubAccount" xfId="3179"/>
    <cellStyle name="subhead" xfId="3180"/>
    <cellStyle name="Subtotal" xfId="3181"/>
    <cellStyle name="T" xfId="3182"/>
    <cellStyle name="T_현금흐름표설계_변환" xfId="3183"/>
    <cellStyle name="Table 10 (%)" xfId="3184"/>
    <cellStyle name="Table 10 (2 dec Number)" xfId="3185"/>
    <cellStyle name="Table 10 (Col Numbers)" xfId="3186"/>
    <cellStyle name="Table 10-10" xfId="3187"/>
    <cellStyle name="Table 10-12" xfId="3188"/>
    <cellStyle name="Table 10-2" xfId="3189"/>
    <cellStyle name="Table 10-4" xfId="3190"/>
    <cellStyle name="Table 10-6" xfId="3191"/>
    <cellStyle name="Table 10-8" xfId="3192"/>
    <cellStyle name="Table 11-10" xfId="3193"/>
    <cellStyle name="Table 11-12" xfId="3194"/>
    <cellStyle name="Table 11-2" xfId="3195"/>
    <cellStyle name="Table 11-4" xfId="3196"/>
    <cellStyle name="Table 11-6" xfId="3197"/>
    <cellStyle name="Table 11-8" xfId="3198"/>
    <cellStyle name="Table 7 (2 dec Numbers)" xfId="3199"/>
    <cellStyle name="Table 7 (Col Numbers)" xfId="3200"/>
    <cellStyle name="Table 7-10" xfId="3201"/>
    <cellStyle name="Table 7-12" xfId="3202"/>
    <cellStyle name="Table 7-2" xfId="3203"/>
    <cellStyle name="Table 7-4" xfId="3204"/>
    <cellStyle name="Table 7-6" xfId="3205"/>
    <cellStyle name="Table 7-8" xfId="3206"/>
    <cellStyle name="Table 8" xfId="3207"/>
    <cellStyle name="Table 8 (2 dec Numbers)" xfId="3208"/>
    <cellStyle name="Table 8 (Col Numbers)" xfId="3209"/>
    <cellStyle name="Table 8-10" xfId="3210"/>
    <cellStyle name="Table 8-12" xfId="3211"/>
    <cellStyle name="Table 8-2" xfId="3212"/>
    <cellStyle name="Table 8-4" xfId="3213"/>
    <cellStyle name="Table 8-6" xfId="3214"/>
    <cellStyle name="Table 8-8" xfId="3215"/>
    <cellStyle name="Table 9" xfId="3216"/>
    <cellStyle name="Table 9 (1 decimal)" xfId="3217"/>
    <cellStyle name="Table 9 (2 dec Numbers)" xfId="3218"/>
    <cellStyle name="Table 9 (Col Numbers)" xfId="3219"/>
    <cellStyle name="Table 9_g8z01_" xfId="3220"/>
    <cellStyle name="Table 9-10" xfId="3221"/>
    <cellStyle name="Table 9-12" xfId="3222"/>
    <cellStyle name="Table 9-2" xfId="3223"/>
    <cellStyle name="Table 9-4" xfId="3224"/>
    <cellStyle name="Table 9-6" xfId="3225"/>
    <cellStyle name="Table 9-8" xfId="3226"/>
    <cellStyle name="Table Head" xfId="3227"/>
    <cellStyle name="Table Head 10" xfId="3228"/>
    <cellStyle name="Table Head 7" xfId="3229"/>
    <cellStyle name="Table Head 8" xfId="3230"/>
    <cellStyle name="Table Head 9" xfId="3231"/>
    <cellStyle name="Table Head Aligned" xfId="3232"/>
    <cellStyle name="Table Head Blue" xfId="3233"/>
    <cellStyle name="Table Head Green" xfId="3234"/>
    <cellStyle name="Table Text 10" xfId="3235"/>
    <cellStyle name="Table Text 7" xfId="3236"/>
    <cellStyle name="Table Text 8" xfId="3237"/>
    <cellStyle name="Table Text 9" xfId="3238"/>
    <cellStyle name="Table Title" xfId="3239"/>
    <cellStyle name="Table Units" xfId="3240"/>
    <cellStyle name="table_head1" xfId="3241"/>
    <cellStyle name="TEST" xfId="3242"/>
    <cellStyle name="Text 11p TR" xfId="3243"/>
    <cellStyle name="Text Indent A" xfId="3244"/>
    <cellStyle name="Text Indent B" xfId="3245"/>
    <cellStyle name="Text Indent C" xfId="3246"/>
    <cellStyle name="þ_x001d_ð'&amp;Oy?Hy9_x0008__x000f__x0007_æ_x0007__x0007__x0001__x0001_" xfId="3248"/>
    <cellStyle name="þ_x001d_ð'&amp;Oý&amp;Hý9_x0008_Ë_x000c_¢_x000d__x0007__x0001__x0001_" xfId="3247"/>
    <cellStyle name="Thousands" xfId="3249"/>
    <cellStyle name="Tickmark" xfId="3250"/>
    <cellStyle name="Times 10" xfId="3251"/>
    <cellStyle name="Times 12" xfId="3252"/>
    <cellStyle name="Times New Roman" xfId="3253"/>
    <cellStyle name="title" xfId="3254"/>
    <cellStyle name="title [1]" xfId="3255"/>
    <cellStyle name="title [2]" xfId="3256"/>
    <cellStyle name="Total" xfId="3257"/>
    <cellStyle name="Underline_Double" xfId="3258"/>
    <cellStyle name="Unprot" xfId="3259"/>
    <cellStyle name="Unprot$" xfId="3260"/>
    <cellStyle name="Unprotect" xfId="3261"/>
    <cellStyle name="Valuta (0)_A" xfId="3262"/>
    <cellStyle name="W?rung [0]_Aktenbewertung 1994" xfId="3264"/>
    <cellStyle name="W?rung_Aktenbewertung 1994" xfId="3265"/>
    <cellStyle name="Währung [0]_Inhalt" xfId="3267"/>
    <cellStyle name="Währung_Inhalt" xfId="3268"/>
    <cellStyle name="wrap" xfId="3269"/>
    <cellStyle name="XBkWMyPCb5O" xfId="3270"/>
    <cellStyle name="XComma" xfId="3271"/>
    <cellStyle name="XComma 0.0" xfId="3272"/>
    <cellStyle name="XComma 0.00" xfId="3273"/>
    <cellStyle name="XComma 0.000" xfId="3274"/>
    <cellStyle name="XCurrency" xfId="3275"/>
    <cellStyle name="XCurrency 0.0" xfId="3276"/>
    <cellStyle name="XCurrency 0.00" xfId="3277"/>
    <cellStyle name="XCurrency 0.000" xfId="3278"/>
    <cellStyle name="xls]W 공장-품경" xfId="3279"/>
    <cellStyle name="Yen" xfId="3280"/>
    <cellStyle name="Денежный [0]_1" xfId="3281"/>
    <cellStyle name="Денежный_1" xfId="3282"/>
    <cellStyle name="Обычный_0001" xfId="3283"/>
    <cellStyle name="Финансовый [0]_1" xfId="3284"/>
    <cellStyle name="Финансовый_1" xfId="3285"/>
    <cellStyle name="Ц" xfId="3286"/>
    <cellStyle name="ｹ鮗ﾐﾀｲ_ｰ豼ｵﾁ･" xfId="3287"/>
    <cellStyle name="ﾄﾞｸｶ [0]_ｰ｡ﾀ・ﾍ" xfId="3288"/>
    <cellStyle name="ﾄﾞｸｶ_ｰ・ｮBSｹ霄ﾎｱ簔ﾘﾇ･" xfId="3289"/>
    <cellStyle name="ﾅ・ｭ [0]_ｰ・ｮBSｹ霄ﾎｱ簔ﾘﾇ･" xfId="3290"/>
    <cellStyle name="ﾅ・ｭ_ｰ・ｮBSｹ霄ﾎｱ簔ﾘﾇ･" xfId="3291"/>
    <cellStyle name="ﾇ･ﾁﾘ_ｰ・ｮBSｹ霄ﾎｱ簔ﾘﾇ･" xfId="3292"/>
    <cellStyle name=" 坪 l_Sheet1_Q4 (2)" xfId="3293"/>
    <cellStyle name="强调文字颜色 1" xfId="782"/>
    <cellStyle name="强调文字颜色 2" xfId="783"/>
    <cellStyle name="强调文字颜色 3" xfId="784"/>
    <cellStyle name="强调文字颜色 4" xfId="785"/>
    <cellStyle name="强调文字颜色 5" xfId="786"/>
    <cellStyle name="强调文字颜色 6" xfId="787"/>
    <cellStyle name="강조색1" xfId="37" builtinId="29" customBuiltin="1"/>
    <cellStyle name="강조색1 2" xfId="38"/>
    <cellStyle name="강조색1 3" xfId="150"/>
    <cellStyle name="강조색1 4" xfId="107"/>
    <cellStyle name="강조색1 5" xfId="208"/>
    <cellStyle name="강조색2" xfId="39" builtinId="33" customBuiltin="1"/>
    <cellStyle name="강조색2 2" xfId="40"/>
    <cellStyle name="강조색2 3" xfId="151"/>
    <cellStyle name="강조색2 4" xfId="111"/>
    <cellStyle name="강조색2 5" xfId="209"/>
    <cellStyle name="강조색3" xfId="41" builtinId="37" customBuiltin="1"/>
    <cellStyle name="강조색3 2" xfId="42"/>
    <cellStyle name="강조색3 3" xfId="152"/>
    <cellStyle name="강조색3 4" xfId="115"/>
    <cellStyle name="강조색3 5" xfId="210"/>
    <cellStyle name="강조색4" xfId="43" builtinId="41" customBuiltin="1"/>
    <cellStyle name="강조색4 2" xfId="44"/>
    <cellStyle name="강조색4 3" xfId="153"/>
    <cellStyle name="강조색4 4" xfId="119"/>
    <cellStyle name="강조색4 5" xfId="211"/>
    <cellStyle name="강조색5" xfId="45" builtinId="45" customBuiltin="1"/>
    <cellStyle name="강조색5 2" xfId="46"/>
    <cellStyle name="강조색5 3" xfId="154"/>
    <cellStyle name="강조색5 4" xfId="123"/>
    <cellStyle name="강조색5 5" xfId="212"/>
    <cellStyle name="강조색6" xfId="47" builtinId="49" customBuiltin="1"/>
    <cellStyle name="강조색6 2" xfId="48"/>
    <cellStyle name="강조색6 3" xfId="155"/>
    <cellStyle name="강조색6 4" xfId="127"/>
    <cellStyle name="강조색6 5" xfId="213"/>
    <cellStyle name="检查单元格" xfId="976"/>
    <cellStyle name="결산일" xfId="788"/>
    <cellStyle name="경고문" xfId="49" builtinId="11" customBuiltin="1"/>
    <cellStyle name="경고문 2" xfId="50"/>
    <cellStyle name="경고문 3" xfId="156"/>
    <cellStyle name="경고문 4" xfId="103"/>
    <cellStyle name="경고문 5" xfId="214"/>
    <cellStyle name="警告文本" xfId="789"/>
    <cellStyle name="계산" xfId="51" builtinId="22" customBuiltin="1"/>
    <cellStyle name="计算" xfId="978"/>
    <cellStyle name="계산 10" xfId="3342"/>
    <cellStyle name="계산 11" xfId="3357"/>
    <cellStyle name="계산 12" xfId="3359"/>
    <cellStyle name="계산 2" xfId="52"/>
    <cellStyle name="계산 3" xfId="157"/>
    <cellStyle name="계산 4" xfId="100"/>
    <cellStyle name="계산 5" xfId="215"/>
    <cellStyle name="계산 6" xfId="3295"/>
    <cellStyle name="계산 7" xfId="3310"/>
    <cellStyle name="계산 8" xfId="3324"/>
    <cellStyle name="계산 9" xfId="3326"/>
    <cellStyle name="고정소숫점" xfId="790"/>
    <cellStyle name="고정출력1" xfId="791"/>
    <cellStyle name="고정출력2" xfId="792"/>
    <cellStyle name="과립" xfId="793"/>
    <cellStyle name="适中" xfId="794"/>
    <cellStyle name="咬訌裝?INCOM1" xfId="795"/>
    <cellStyle name="咬訌裝?INCOM10" xfId="796"/>
    <cellStyle name="咬訌裝?INCOM2" xfId="797"/>
    <cellStyle name="咬訌裝?INCOM3" xfId="798"/>
    <cellStyle name="咬訌裝?INCOM4" xfId="799"/>
    <cellStyle name="咬訌裝?INCOM5" xfId="800"/>
    <cellStyle name="咬訌裝?INCOM6" xfId="801"/>
    <cellStyle name="咬訌裝?INCOM7" xfId="802"/>
    <cellStyle name="咬訌裝?INCOM8" xfId="803"/>
    <cellStyle name="咬訌裝?INCOM9" xfId="804"/>
    <cellStyle name="咬訌裝?PRIB11" xfId="805"/>
    <cellStyle name="咬訌裝?report-2 " xfId="806"/>
    <cellStyle name="금액" xfId="807"/>
    <cellStyle name="기  업" xfId="808"/>
    <cellStyle name="나쁨" xfId="53" builtinId="27" customBuiltin="1"/>
    <cellStyle name="나쁨 2" xfId="54"/>
    <cellStyle name="나쁨 3" xfId="158"/>
    <cellStyle name="나쁨 4" xfId="96"/>
    <cellStyle name="나쁨 5" xfId="216"/>
    <cellStyle name="날짜" xfId="809"/>
    <cellStyle name="내용" xfId="810"/>
    <cellStyle name="달러" xfId="811"/>
    <cellStyle name="뒤에 오는 하이퍼링크" xfId="812"/>
    <cellStyle name="들여쓰기1" xfId="813"/>
    <cellStyle name="똿떓죶Ø괻 [0.00]_PRODUCT DETAIL Q1" xfId="814"/>
    <cellStyle name="똿떓죶Ø괻_PRODUCT DETAIL Q1" xfId="815"/>
    <cellStyle name="똿뗦먛귟 [0.00]_12.7럷떾똶됪" xfId="816"/>
    <cellStyle name="똿뗦먛귟_12.7럷떾똶됪" xfId="817"/>
    <cellStyle name="链接单元格" xfId="982"/>
    <cellStyle name="메모" xfId="55" builtinId="10" customBuiltin="1"/>
    <cellStyle name="메모 10" xfId="3327"/>
    <cellStyle name="메모 11" xfId="3343"/>
    <cellStyle name="메모 12" xfId="3358"/>
    <cellStyle name="메모 2" xfId="56"/>
    <cellStyle name="메모 3" xfId="159"/>
    <cellStyle name="메모 4" xfId="104"/>
    <cellStyle name="메모 4 2" xfId="234"/>
    <cellStyle name="메모 5" xfId="176"/>
    <cellStyle name="메모 6" xfId="217"/>
    <cellStyle name="메모 7" xfId="249"/>
    <cellStyle name="메모 8" xfId="3296"/>
    <cellStyle name="메모 9" xfId="3311"/>
    <cellStyle name="메시지" xfId="818"/>
    <cellStyle name="묮뎋 [0.00]_PRODUCT DETAIL Q1" xfId="819"/>
    <cellStyle name="묮뎋_PRODUCT DETAIL Q1" xfId="820"/>
    <cellStyle name="믅됞 [0.00]_12.7럷떾똶됪" xfId="821"/>
    <cellStyle name="믅됞_12.7럷떾똶됪" xfId="822"/>
    <cellStyle name="미정" xfId="823"/>
    <cellStyle name="未定義" xfId="824"/>
    <cellStyle name="밍? [0]_엄넷?? " xfId="825"/>
    <cellStyle name="밍?_엄넷?? " xfId="826"/>
    <cellStyle name="바이알" xfId="827"/>
    <cellStyle name="백" xfId="828"/>
    <cellStyle name="백분율 [0]" xfId="829"/>
    <cellStyle name="백분율 [2]" xfId="830"/>
    <cellStyle name="백분율 2" xfId="831"/>
    <cellStyle name="백분율 3" xfId="832"/>
    <cellStyle name="백분율 4" xfId="833"/>
    <cellStyle name="백분율 5" xfId="834"/>
    <cellStyle name="백분율 유형(&amp;P)" xfId="835"/>
    <cellStyle name="백분율유형(1)" xfId="836"/>
    <cellStyle name="보고서" xfId="837"/>
    <cellStyle name="보통" xfId="57" builtinId="28" customBuiltin="1"/>
    <cellStyle name="보통 2" xfId="58"/>
    <cellStyle name="보통 3" xfId="160"/>
    <cellStyle name="보통 4" xfId="97"/>
    <cellStyle name="보통 5" xfId="218"/>
    <cellStyle name="뷭?" xfId="838"/>
    <cellStyle name="뷰A? [0]_엄넷?? " xfId="839"/>
    <cellStyle name="뷰A?_엄넷?? " xfId="840"/>
    <cellStyle name="뻇" xfId="841"/>
    <cellStyle name="사용자" xfId="842"/>
    <cellStyle name="常规_Personnel -04B" xfId="843"/>
    <cellStyle name="새귑[0]_覩꼈1_첼鷺覩꼈瞳욋" xfId="844"/>
    <cellStyle name="새귑_롤痰삠悧 " xfId="845"/>
    <cellStyle name="선 수 보 험 료" xfId="846"/>
    <cellStyle name="선택영역의 가운데로" xfId="847"/>
    <cellStyle name="설명 텍스트" xfId="59" builtinId="53" customBuiltin="1"/>
    <cellStyle name="설명 텍스트 2" xfId="60"/>
    <cellStyle name="설명 텍스트 3" xfId="161"/>
    <cellStyle name="설명 텍스트 4" xfId="105"/>
    <cellStyle name="설명 텍스트 5" xfId="219"/>
    <cellStyle name="셀 확인" xfId="61" builtinId="23" customBuiltin="1"/>
    <cellStyle name="셀 확인 2" xfId="62"/>
    <cellStyle name="셀 확인 3" xfId="162"/>
    <cellStyle name="셀 확인 4" xfId="102"/>
    <cellStyle name="셀 확인 5" xfId="220"/>
    <cellStyle name="소제목" xfId="848"/>
    <cellStyle name="输入" xfId="979"/>
    <cellStyle name="输出" xfId="980"/>
    <cellStyle name="숫자(R)" xfId="849"/>
    <cellStyle name="숫자_삼각형[0-]" xfId="850"/>
    <cellStyle name="쉼표 [0]" xfId="63" builtinId="6"/>
    <cellStyle name="쉼표 [0] 10" xfId="3294"/>
    <cellStyle name="쉼표 [0] 11" xfId="3309"/>
    <cellStyle name="쉼표 [0] 12" xfId="3325"/>
    <cellStyle name="쉼표 [0] 13" xfId="3340"/>
    <cellStyle name="쉼표 [0] 14" xfId="3341"/>
    <cellStyle name="쉼표 [0] 15" xfId="3356"/>
    <cellStyle name="쉼표 [0] 16" xfId="3372"/>
    <cellStyle name="쉼표 [0] 2" xfId="64"/>
    <cellStyle name="쉼표 [0] 2 10" xfId="851"/>
    <cellStyle name="쉼표 [0] 2 2" xfId="264"/>
    <cellStyle name="쉼표 [0] 2 2 2" xfId="852"/>
    <cellStyle name="쉼표 [0] 2 3" xfId="853"/>
    <cellStyle name="쉼표 [0] 2 3 2" xfId="854"/>
    <cellStyle name="쉼표 [0] 2 3 3" xfId="855"/>
    <cellStyle name="쉼표 [0] 2 4" xfId="856"/>
    <cellStyle name="쉼표 [0] 2 4 2" xfId="857"/>
    <cellStyle name="쉼표 [0] 2 5" xfId="858"/>
    <cellStyle name="쉼표 [0] 3" xfId="65"/>
    <cellStyle name="쉼표 [0] 3 2" xfId="859"/>
    <cellStyle name="쉼표 [0] 4" xfId="163"/>
    <cellStyle name="쉼표 [0] 4 2" xfId="860"/>
    <cellStyle name="쉼표 [0] 5" xfId="89"/>
    <cellStyle name="쉼표 [0] 5 2" xfId="233"/>
    <cellStyle name="쉼표 [0] 6" xfId="175"/>
    <cellStyle name="쉼표 [0] 7" xfId="221"/>
    <cellStyle name="쉼표 [0] 8" xfId="248"/>
    <cellStyle name="쉼표 [0] 9" xfId="263"/>
    <cellStyle name="쉼표 2" xfId="861"/>
    <cellStyle name="쉼표 3" xfId="862"/>
    <cellStyle name="스타일 1" xfId="863"/>
    <cellStyle name="스타일 10" xfId="864"/>
    <cellStyle name="스타일 11" xfId="865"/>
    <cellStyle name="스타일 12" xfId="866"/>
    <cellStyle name="스타일 13" xfId="867"/>
    <cellStyle name="스타일 14" xfId="868"/>
    <cellStyle name="스타일 15" xfId="869"/>
    <cellStyle name="스타일 16" xfId="870"/>
    <cellStyle name="스타일 17" xfId="871"/>
    <cellStyle name="스타일 18" xfId="872"/>
    <cellStyle name="스타일 19" xfId="873"/>
    <cellStyle name="스타일 2" xfId="874"/>
    <cellStyle name="스타일 20" xfId="875"/>
    <cellStyle name="스타일 21" xfId="876"/>
    <cellStyle name="스타일 22" xfId="877"/>
    <cellStyle name="스타일 23" xfId="878"/>
    <cellStyle name="스타일 24" xfId="879"/>
    <cellStyle name="스타일 3" xfId="880"/>
    <cellStyle name="스타일 4" xfId="881"/>
    <cellStyle name="스타일 5" xfId="882"/>
    <cellStyle name="스타일 6" xfId="883"/>
    <cellStyle name="스타일 7" xfId="884"/>
    <cellStyle name="스타일 8" xfId="885"/>
    <cellStyle name="스타일 9" xfId="886"/>
    <cellStyle name="신협" xfId="887"/>
    <cellStyle name="안건회계법인" xfId="888"/>
    <cellStyle name="액제" xfId="889"/>
    <cellStyle name="앰플" xfId="890"/>
    <cellStyle name="연결된 셀" xfId="66" builtinId="24" customBuiltin="1"/>
    <cellStyle name="연결된 셀 2" xfId="67"/>
    <cellStyle name="연결된 셀 3" xfId="164"/>
    <cellStyle name="연결된 셀 4" xfId="101"/>
    <cellStyle name="연결된 셀 5" xfId="222"/>
    <cellStyle name="연고" xfId="891"/>
    <cellStyle name="열 DD)l鬐_x0014_TD thru NOR " xfId="892"/>
    <cellStyle name="열어본 하이퍼링크" xfId="893"/>
    <cellStyle name="요약" xfId="68" builtinId="25" customBuiltin="1"/>
    <cellStyle name="요약 2" xfId="69"/>
    <cellStyle name="요약 3" xfId="165"/>
    <cellStyle name="요약 4" xfId="106"/>
    <cellStyle name="요약 5" xfId="223"/>
    <cellStyle name="원" xfId="894"/>
    <cellStyle name="원_NCF6BB2F" xfId="896"/>
    <cellStyle name="원_손익계산서(05년6월)_2" xfId="895"/>
    <cellStyle name="원통화" xfId="897"/>
    <cellStyle name="유입" xfId="898"/>
    <cellStyle name="이연사업비" xfId="899"/>
    <cellStyle name="一般_GARMENT STEP FORM HK" xfId="900"/>
    <cellStyle name="일반사용" xfId="901"/>
    <cellStyle name="입력" xfId="70" builtinId="20" customBuiltin="1"/>
    <cellStyle name="입력 2" xfId="71"/>
    <cellStyle name="입력 3" xfId="166"/>
    <cellStyle name="입력 4" xfId="98"/>
    <cellStyle name="입력 5" xfId="224"/>
    <cellStyle name="자리수" xfId="902"/>
    <cellStyle name="자리수0" xfId="903"/>
    <cellStyle name="작업일수" xfId="904"/>
    <cellStyle name="장-품경" xfId="905"/>
    <cellStyle name="정" xfId="906"/>
    <cellStyle name="제놀" xfId="907"/>
    <cellStyle name="제목" xfId="72" builtinId="15" customBuiltin="1"/>
    <cellStyle name="제목 1" xfId="73" builtinId="16" customBuiltin="1"/>
    <cellStyle name="제목 1 2" xfId="74"/>
    <cellStyle name="제목 1 3" xfId="168"/>
    <cellStyle name="제목 1 4" xfId="91"/>
    <cellStyle name="제목 1 5" xfId="226"/>
    <cellStyle name="제목 2" xfId="75" builtinId="17" customBuiltin="1"/>
    <cellStyle name="제목 2 2" xfId="76"/>
    <cellStyle name="제목 2 3" xfId="169"/>
    <cellStyle name="제목 2 4" xfId="92"/>
    <cellStyle name="제목 2 5" xfId="227"/>
    <cellStyle name="제목 3" xfId="77" builtinId="18" customBuiltin="1"/>
    <cellStyle name="제목 3 2" xfId="78"/>
    <cellStyle name="제목 3 3" xfId="170"/>
    <cellStyle name="제목 3 4" xfId="93"/>
    <cellStyle name="제목 3 5" xfId="228"/>
    <cellStyle name="제목 4" xfId="79" builtinId="19" customBuiltin="1"/>
    <cellStyle name="제목 4 2" xfId="80"/>
    <cellStyle name="제목 4 3" xfId="171"/>
    <cellStyle name="제목 4 4" xfId="94"/>
    <cellStyle name="제목 4 5" xfId="229"/>
    <cellStyle name="제목 5" xfId="81"/>
    <cellStyle name="제목 6" xfId="167"/>
    <cellStyle name="제목 7" xfId="90"/>
    <cellStyle name="제목 8" xfId="225"/>
    <cellStyle name="제목1" xfId="908"/>
    <cellStyle name="제목2" xfId="909"/>
    <cellStyle name="제조번호" xfId="910"/>
    <cellStyle name="좋은양식" xfId="911"/>
    <cellStyle name="좋음" xfId="82" builtinId="26" customBuiltin="1"/>
    <cellStyle name="좋음 2" xfId="83"/>
    <cellStyle name="좋음 3" xfId="172"/>
    <cellStyle name="좋음 4" xfId="95"/>
    <cellStyle name="좋음 5" xfId="230"/>
    <cellStyle name="注释" xfId="912"/>
    <cellStyle name="증감" xfId="913"/>
    <cellStyle name="지정되지 않음" xfId="914"/>
    <cellStyle name="差" xfId="915"/>
    <cellStyle name="钎霖_惫寇bal" xfId="981"/>
    <cellStyle name="千分位[0]_GARMENT STEP FORM HK" xfId="916"/>
    <cellStyle name="千分位_GARMENT STEP FORM HK" xfId="917"/>
    <cellStyle name="출력" xfId="84" builtinId="21" customBuiltin="1"/>
    <cellStyle name="출력 2" xfId="85"/>
    <cellStyle name="출력 3" xfId="173"/>
    <cellStyle name="출력 4" xfId="99"/>
    <cellStyle name="출력 5" xfId="231"/>
    <cellStyle name="캅셀" xfId="918"/>
    <cellStyle name="콤" xfId="919"/>
    <cellStyle name="콤? [0]" xfId="920"/>
    <cellStyle name="콤Book" xfId="929"/>
    <cellStyle name="콤_x0001_CompObj" xfId="930"/>
    <cellStyle name="콤냡?&lt;_x000f_$??:_x0009_`1_1" xfId="921"/>
    <cellStyle name="콤릈_laroux_2" xfId="922"/>
    <cellStyle name="콤마 [" xfId="923"/>
    <cellStyle name="콤마 [0]" xfId="924"/>
    <cellStyle name="콤마 [2]" xfId="925"/>
    <cellStyle name="콤마[0]" xfId="926"/>
    <cellStyle name="콤마_   " xfId="927"/>
    <cellStyle name="콤마숫자" xfId="928"/>
    <cellStyle name="통" xfId="931"/>
    <cellStyle name="통_5860 위험회피회계손익검토" xfId="932"/>
    <cellStyle name="통_5860 위험회피회계손익검토(0706)" xfId="933"/>
    <cellStyle name="통_617733 외화사채 공정가액위험회피손익 검토" xfId="934"/>
    <cellStyle name="통_현금흐름표자료" xfId="935"/>
    <cellStyle name="통화 [" xfId="936"/>
    <cellStyle name="通貨 [0.00]_00月別売上利益集計" xfId="937"/>
    <cellStyle name="통화 [0] 2" xfId="938"/>
    <cellStyle name="통화 [0] 3" xfId="939"/>
    <cellStyle name="통화 [0ဠ_Model mix1_원가 " xfId="940"/>
    <cellStyle name="通貨_00月別売上利益集計" xfId="941"/>
    <cellStyle name="퍼센트" xfId="942"/>
    <cellStyle name="표" xfId="943"/>
    <cellStyle name="標?_laroux" xfId="944"/>
    <cellStyle name="标题" xfId="971"/>
    <cellStyle name="标题 1" xfId="972"/>
    <cellStyle name="标题 2" xfId="973"/>
    <cellStyle name="标题 3" xfId="974"/>
    <cellStyle name="标题 4" xfId="975"/>
    <cellStyle name="표준" xfId="0" builtinId="0"/>
    <cellStyle name="표준 10" xfId="945"/>
    <cellStyle name="표준 11" xfId="946"/>
    <cellStyle name="표준 2" xfId="86"/>
    <cellStyle name="표준 2 2" xfId="265"/>
    <cellStyle name="표준 2 2 2" xfId="947"/>
    <cellStyle name="표준 2 3" xfId="948"/>
    <cellStyle name="표준 2 3 2" xfId="949"/>
    <cellStyle name="표준 2 4" xfId="950"/>
    <cellStyle name="표준 2_(참고)신한은행_연결공시 화면요구사항정의서_1125_ver4.1" xfId="951"/>
    <cellStyle name="표준 3" xfId="87"/>
    <cellStyle name="표준 3 2" xfId="952"/>
    <cellStyle name="표준 4" xfId="131"/>
    <cellStyle name="표준 5" xfId="88"/>
    <cellStyle name="표준 5 2" xfId="232"/>
    <cellStyle name="표준 6" xfId="174"/>
    <cellStyle name="표준 7" xfId="189"/>
    <cellStyle name="표준 8" xfId="247"/>
    <cellStyle name="표준 9" xfId="262"/>
    <cellStyle name="標準_0004予測貸借" xfId="953"/>
    <cellStyle name="표준△서식_NASIGN1" xfId="954"/>
    <cellStyle name="표준1" xfId="955"/>
    <cellStyle name="프로젝트개발UNIT" xfId="956"/>
    <cellStyle name="합산" xfId="957"/>
    <cellStyle name="桁?切り [0.00]_FLCCHECKTOKYO(0106)" xfId="958"/>
    <cellStyle name="桁?切り_FLCCHECKTOKYO(0106)" xfId="959"/>
    <cellStyle name="桁区切り [0.00]_00月別売上利益集計" xfId="960"/>
    <cellStyle name="桁区切り_00月別売上利益集計" xfId="961"/>
    <cellStyle name="解释性文本" xfId="962"/>
    <cellStyle name="行レベル_1_92002役員会" xfId="963"/>
    <cellStyle name="好" xfId="964"/>
    <cellStyle name="貨幣 [0]_GARMENT STEP FORM HK" xfId="965"/>
    <cellStyle name="貨幣_GARMENT STEP FORM HK" xfId="966"/>
    <cellStyle name="화폐기호" xfId="967"/>
    <cellStyle name="화폐기호0" xfId="968"/>
    <cellStyle name="회색테두리" xfId="969"/>
    <cellStyle name="珝?xls]W 공장-품경" xfId="970"/>
    <cellStyle name="汇总" xfId="97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J307"/>
  <sheetViews>
    <sheetView showGridLines="0" tabSelected="1" zoomScaleNormal="100" workbookViewId="0"/>
  </sheetViews>
  <sheetFormatPr defaultRowHeight="12"/>
  <cols>
    <col min="1" max="1" width="8.375" style="44" bestFit="1" customWidth="1"/>
    <col min="2" max="5" width="2" style="44" customWidth="1"/>
    <col min="6" max="6" width="23.5" style="44" customWidth="1"/>
    <col min="7" max="7" width="14.875" style="43" customWidth="1"/>
    <col min="8" max="8" width="16.5" style="43" customWidth="1"/>
    <col min="9" max="9" width="14.875" style="43" customWidth="1"/>
    <col min="10" max="10" width="16.5" style="43" customWidth="1"/>
    <col min="11" max="16384" width="9" style="44"/>
  </cols>
  <sheetData>
    <row r="1" spans="2:10" ht="15" customHeight="1"/>
    <row r="2" spans="2:10" ht="15" customHeight="1">
      <c r="B2" s="138" t="s">
        <v>484</v>
      </c>
      <c r="C2" s="138"/>
      <c r="D2" s="138"/>
      <c r="E2" s="138"/>
      <c r="F2" s="138"/>
      <c r="G2" s="138"/>
      <c r="H2" s="138"/>
      <c r="I2" s="138"/>
      <c r="J2" s="138"/>
    </row>
    <row r="3" spans="2:10" ht="15" customHeight="1">
      <c r="B3" s="124"/>
      <c r="C3" s="124"/>
      <c r="D3" s="124"/>
      <c r="E3" s="124"/>
      <c r="F3" s="124"/>
      <c r="G3" s="124"/>
      <c r="H3" s="124"/>
      <c r="I3" s="124"/>
      <c r="J3" s="124"/>
    </row>
    <row r="4" spans="2:10" ht="15" customHeight="1">
      <c r="B4" s="124"/>
      <c r="C4" s="124"/>
      <c r="D4" s="124"/>
      <c r="E4" s="124"/>
      <c r="F4" s="124"/>
      <c r="G4" s="124"/>
      <c r="H4" s="124"/>
      <c r="I4" s="124"/>
      <c r="J4" s="124"/>
    </row>
    <row r="5" spans="2:10" ht="15" customHeight="1">
      <c r="B5" s="139" t="s">
        <v>685</v>
      </c>
      <c r="C5" s="139"/>
      <c r="D5" s="139"/>
      <c r="E5" s="139"/>
      <c r="F5" s="139"/>
      <c r="G5" s="139"/>
      <c r="H5" s="139"/>
      <c r="I5" s="139"/>
      <c r="J5" s="139"/>
    </row>
    <row r="6" spans="2:10" ht="15" customHeight="1">
      <c r="B6" s="139" t="s">
        <v>684</v>
      </c>
      <c r="C6" s="139"/>
      <c r="D6" s="139"/>
      <c r="E6" s="139"/>
      <c r="F6" s="139"/>
      <c r="G6" s="139"/>
      <c r="H6" s="139"/>
      <c r="I6" s="139"/>
      <c r="J6" s="139"/>
    </row>
    <row r="7" spans="2:10" ht="15" customHeight="1">
      <c r="B7" s="125"/>
      <c r="C7" s="125"/>
      <c r="D7" s="125"/>
      <c r="E7" s="125"/>
      <c r="F7" s="125"/>
      <c r="G7" s="125"/>
      <c r="H7" s="125"/>
      <c r="I7" s="125"/>
      <c r="J7" s="125"/>
    </row>
    <row r="8" spans="2:10" ht="15" customHeight="1">
      <c r="B8" s="44" t="s">
        <v>290</v>
      </c>
      <c r="G8" s="114"/>
      <c r="H8" s="114"/>
      <c r="I8" s="114"/>
      <c r="J8" s="126" t="s">
        <v>635</v>
      </c>
    </row>
    <row r="9" spans="2:10" ht="15" customHeight="1">
      <c r="B9" s="140" t="s">
        <v>305</v>
      </c>
      <c r="C9" s="141"/>
      <c r="D9" s="141"/>
      <c r="E9" s="141"/>
      <c r="F9" s="141"/>
      <c r="G9" s="134" t="s">
        <v>680</v>
      </c>
      <c r="H9" s="135"/>
      <c r="I9" s="134" t="s">
        <v>681</v>
      </c>
      <c r="J9" s="135"/>
    </row>
    <row r="10" spans="2:10" ht="15" customHeight="1">
      <c r="B10" s="142"/>
      <c r="C10" s="143"/>
      <c r="D10" s="143"/>
      <c r="E10" s="143"/>
      <c r="F10" s="143"/>
      <c r="G10" s="136" t="s">
        <v>2</v>
      </c>
      <c r="H10" s="137"/>
      <c r="I10" s="136" t="s">
        <v>2</v>
      </c>
      <c r="J10" s="137"/>
    </row>
    <row r="11" spans="2:10" ht="15" customHeight="1">
      <c r="B11" s="127" t="s">
        <v>306</v>
      </c>
      <c r="C11" s="128"/>
      <c r="D11" s="128"/>
      <c r="E11" s="128"/>
      <c r="F11" s="129"/>
      <c r="G11" s="130" t="s">
        <v>4</v>
      </c>
      <c r="H11" s="131" t="s">
        <v>4</v>
      </c>
      <c r="I11" s="130" t="s">
        <v>4</v>
      </c>
      <c r="J11" s="131" t="s">
        <v>4</v>
      </c>
    </row>
    <row r="12" spans="2:10" ht="15" customHeight="1">
      <c r="B12" s="91" t="s">
        <v>307</v>
      </c>
      <c r="C12" s="89"/>
      <c r="D12" s="89"/>
      <c r="E12" s="89"/>
      <c r="F12" s="107"/>
      <c r="G12" s="92" t="s">
        <v>4</v>
      </c>
      <c r="H12" s="90">
        <f>SUM(H13,H21)</f>
        <v>132950664783</v>
      </c>
      <c r="I12" s="92" t="s">
        <v>4</v>
      </c>
      <c r="J12" s="90">
        <f>SUM(J13,J21)</f>
        <v>148891163164</v>
      </c>
    </row>
    <row r="13" spans="2:10" ht="15" customHeight="1">
      <c r="B13" s="91"/>
      <c r="C13" s="89" t="s">
        <v>308</v>
      </c>
      <c r="D13" s="89"/>
      <c r="E13" s="89"/>
      <c r="F13" s="107"/>
      <c r="G13" s="92" t="s">
        <v>4</v>
      </c>
      <c r="H13" s="90">
        <f>SUM(G14:G18)</f>
        <v>95327174441</v>
      </c>
      <c r="I13" s="92" t="s">
        <v>4</v>
      </c>
      <c r="J13" s="90">
        <f>SUM(I14:I18)</f>
        <v>82776265835</v>
      </c>
    </row>
    <row r="14" spans="2:10" ht="15" customHeight="1">
      <c r="B14" s="91"/>
      <c r="C14" s="89"/>
      <c r="D14" s="89" t="s">
        <v>309</v>
      </c>
      <c r="E14" s="89"/>
      <c r="F14" s="107"/>
      <c r="G14" s="92">
        <v>2040400</v>
      </c>
      <c r="H14" s="90"/>
      <c r="I14" s="92">
        <v>1480040</v>
      </c>
      <c r="J14" s="90" t="s">
        <v>4</v>
      </c>
    </row>
    <row r="15" spans="2:10" ht="15" customHeight="1">
      <c r="B15" s="91"/>
      <c r="C15" s="89"/>
      <c r="D15" s="89" t="s">
        <v>670</v>
      </c>
      <c r="E15" s="89"/>
      <c r="F15" s="107"/>
      <c r="G15" s="92">
        <v>1497285453</v>
      </c>
      <c r="H15" s="90"/>
      <c r="I15" s="92">
        <v>2253455994</v>
      </c>
      <c r="J15" s="90" t="s">
        <v>4</v>
      </c>
    </row>
    <row r="16" spans="2:10" ht="15" customHeight="1">
      <c r="B16" s="91"/>
      <c r="C16" s="89"/>
      <c r="D16" s="89" t="s">
        <v>671</v>
      </c>
      <c r="E16" s="89"/>
      <c r="F16" s="107"/>
      <c r="G16" s="92">
        <v>947377072</v>
      </c>
      <c r="H16" s="90"/>
      <c r="I16" s="92">
        <v>2491530347</v>
      </c>
      <c r="J16" s="90" t="s">
        <v>4</v>
      </c>
    </row>
    <row r="17" spans="2:10" ht="15" customHeight="1">
      <c r="B17" s="91"/>
      <c r="C17" s="89"/>
      <c r="D17" s="89" t="s">
        <v>672</v>
      </c>
      <c r="E17" s="89"/>
      <c r="F17" s="107"/>
      <c r="G17" s="92">
        <v>421904062</v>
      </c>
      <c r="H17" s="90"/>
      <c r="I17" s="92">
        <v>627709274</v>
      </c>
      <c r="J17" s="90"/>
    </row>
    <row r="18" spans="2:10" ht="15" customHeight="1">
      <c r="B18" s="91"/>
      <c r="C18" s="89"/>
      <c r="D18" s="89" t="s">
        <v>673</v>
      </c>
      <c r="E18" s="89"/>
      <c r="F18" s="107"/>
      <c r="G18" s="92">
        <f>SUM(G19:G20)</f>
        <v>92458567454</v>
      </c>
      <c r="H18" s="90" t="s">
        <v>4</v>
      </c>
      <c r="I18" s="92">
        <f>SUM(I19:I20)</f>
        <v>77402090180</v>
      </c>
      <c r="J18" s="90" t="s">
        <v>4</v>
      </c>
    </row>
    <row r="19" spans="2:10" ht="15" customHeight="1">
      <c r="B19" s="91"/>
      <c r="C19" s="89"/>
      <c r="D19" s="89"/>
      <c r="E19" s="89" t="s">
        <v>310</v>
      </c>
      <c r="F19" s="107"/>
      <c r="G19" s="92">
        <v>80058567454</v>
      </c>
      <c r="H19" s="90"/>
      <c r="I19" s="92">
        <f>30101043139+1047041</f>
        <v>30102090180</v>
      </c>
      <c r="J19" s="90" t="s">
        <v>4</v>
      </c>
    </row>
    <row r="20" spans="2:10" ht="15" customHeight="1">
      <c r="B20" s="91"/>
      <c r="C20" s="89"/>
      <c r="D20" s="89"/>
      <c r="E20" s="89" t="s">
        <v>311</v>
      </c>
      <c r="F20" s="107"/>
      <c r="G20" s="92">
        <v>12400000000</v>
      </c>
      <c r="H20" s="90"/>
      <c r="I20" s="92">
        <v>47300000000</v>
      </c>
      <c r="J20" s="90" t="s">
        <v>4</v>
      </c>
    </row>
    <row r="21" spans="2:10" ht="15" customHeight="1">
      <c r="B21" s="91"/>
      <c r="C21" s="89" t="s">
        <v>312</v>
      </c>
      <c r="D21" s="89"/>
      <c r="E21" s="89"/>
      <c r="F21" s="107"/>
      <c r="G21" s="92" t="s">
        <v>4</v>
      </c>
      <c r="H21" s="90">
        <f>SUM(G22,G24,G26,G27,G34,G35,G36,G37,G49)</f>
        <v>37623490342</v>
      </c>
      <c r="I21" s="92" t="s">
        <v>4</v>
      </c>
      <c r="J21" s="90">
        <f>SUM(I22,I24,I26,I27,I34,I35,I36,I37,I49)</f>
        <v>66114897329</v>
      </c>
    </row>
    <row r="22" spans="2:10" ht="15" customHeight="1">
      <c r="B22" s="91"/>
      <c r="C22" s="89"/>
      <c r="D22" s="89" t="s">
        <v>313</v>
      </c>
      <c r="E22" s="89"/>
      <c r="F22" s="107"/>
      <c r="G22" s="132" t="str">
        <f>G23</f>
        <v xml:space="preserve"> - </v>
      </c>
      <c r="H22" s="90" t="s">
        <v>4</v>
      </c>
      <c r="I22" s="92">
        <f>I23</f>
        <v>101500000</v>
      </c>
      <c r="J22" s="90" t="s">
        <v>4</v>
      </c>
    </row>
    <row r="23" spans="2:10" ht="15" customHeight="1">
      <c r="B23" s="91"/>
      <c r="C23" s="89"/>
      <c r="D23" s="89"/>
      <c r="E23" s="89" t="s">
        <v>549</v>
      </c>
      <c r="F23" s="107"/>
      <c r="G23" s="132" t="s">
        <v>631</v>
      </c>
      <c r="H23" s="90"/>
      <c r="I23" s="92">
        <v>101500000</v>
      </c>
      <c r="J23" s="90" t="s">
        <v>4</v>
      </c>
    </row>
    <row r="24" spans="2:10" ht="15" customHeight="1">
      <c r="B24" s="91"/>
      <c r="C24" s="89"/>
      <c r="D24" s="89" t="s">
        <v>314</v>
      </c>
      <c r="E24" s="89"/>
      <c r="F24" s="107"/>
      <c r="G24" s="92">
        <f>G25</f>
        <v>535899715</v>
      </c>
      <c r="H24" s="90" t="s">
        <v>4</v>
      </c>
      <c r="I24" s="92">
        <f>I25</f>
        <v>21243397470</v>
      </c>
      <c r="J24" s="90" t="s">
        <v>4</v>
      </c>
    </row>
    <row r="25" spans="2:10" ht="15" customHeight="1">
      <c r="B25" s="91"/>
      <c r="C25" s="89"/>
      <c r="D25" s="89"/>
      <c r="E25" s="89" t="s">
        <v>315</v>
      </c>
      <c r="F25" s="107"/>
      <c r="G25" s="92">
        <v>535899715</v>
      </c>
      <c r="H25" s="90"/>
      <c r="I25" s="92">
        <v>21243397470</v>
      </c>
      <c r="J25" s="90" t="s">
        <v>4</v>
      </c>
    </row>
    <row r="26" spans="2:10" ht="15" customHeight="1">
      <c r="B26" s="91"/>
      <c r="C26" s="89"/>
      <c r="D26" s="89" t="s">
        <v>486</v>
      </c>
      <c r="E26" s="89"/>
      <c r="F26" s="107"/>
      <c r="G26" s="92">
        <v>0</v>
      </c>
      <c r="H26" s="90" t="s">
        <v>4</v>
      </c>
      <c r="I26" s="92">
        <v>0</v>
      </c>
      <c r="J26" s="90" t="s">
        <v>4</v>
      </c>
    </row>
    <row r="27" spans="2:10" ht="15" customHeight="1">
      <c r="B27" s="91"/>
      <c r="C27" s="89"/>
      <c r="D27" s="89" t="s">
        <v>487</v>
      </c>
      <c r="E27" s="89"/>
      <c r="F27" s="107"/>
      <c r="G27" s="92">
        <f>SUM(G28,G31)</f>
        <v>18410269585</v>
      </c>
      <c r="H27" s="90" t="s">
        <v>4</v>
      </c>
      <c r="I27" s="92">
        <f>SUM(I28,I31)</f>
        <v>15364983798</v>
      </c>
      <c r="J27" s="90" t="s">
        <v>4</v>
      </c>
    </row>
    <row r="28" spans="2:10" ht="15" customHeight="1">
      <c r="B28" s="91"/>
      <c r="C28" s="89"/>
      <c r="D28" s="89"/>
      <c r="E28" s="89" t="s">
        <v>317</v>
      </c>
      <c r="F28" s="107"/>
      <c r="G28" s="92">
        <f>SUM(G29:G30)</f>
        <v>10235238372</v>
      </c>
      <c r="H28" s="90" t="s">
        <v>4</v>
      </c>
      <c r="I28" s="92">
        <f>SUM(I29:I30)</f>
        <v>9704835926</v>
      </c>
      <c r="J28" s="90" t="s">
        <v>4</v>
      </c>
    </row>
    <row r="29" spans="2:10" ht="15" customHeight="1">
      <c r="B29" s="91"/>
      <c r="C29" s="89"/>
      <c r="D29" s="89"/>
      <c r="E29" s="89"/>
      <c r="F29" s="107" t="s">
        <v>577</v>
      </c>
      <c r="G29" s="92">
        <v>4460543726</v>
      </c>
      <c r="H29" s="90"/>
      <c r="I29" s="92">
        <v>5335951624</v>
      </c>
      <c r="J29" s="90" t="s">
        <v>4</v>
      </c>
    </row>
    <row r="30" spans="2:10" ht="15" customHeight="1">
      <c r="B30" s="91"/>
      <c r="C30" s="89"/>
      <c r="D30" s="89"/>
      <c r="E30" s="89"/>
      <c r="F30" s="107" t="s">
        <v>578</v>
      </c>
      <c r="G30" s="92">
        <v>5774694646</v>
      </c>
      <c r="H30" s="90"/>
      <c r="I30" s="92">
        <v>4368884302</v>
      </c>
      <c r="J30" s="90" t="s">
        <v>4</v>
      </c>
    </row>
    <row r="31" spans="2:10" ht="15" customHeight="1">
      <c r="B31" s="91"/>
      <c r="C31" s="89"/>
      <c r="D31" s="89"/>
      <c r="E31" s="89" t="s">
        <v>318</v>
      </c>
      <c r="F31" s="107"/>
      <c r="G31" s="92">
        <f>SUM(G32:G33)</f>
        <v>8175031213</v>
      </c>
      <c r="H31" s="90" t="s">
        <v>4</v>
      </c>
      <c r="I31" s="92">
        <f>SUM(I32:I33)</f>
        <v>5660147872</v>
      </c>
      <c r="J31" s="90" t="s">
        <v>4</v>
      </c>
    </row>
    <row r="32" spans="2:10" ht="15" customHeight="1">
      <c r="B32" s="91"/>
      <c r="C32" s="89"/>
      <c r="D32" s="89"/>
      <c r="E32" s="89"/>
      <c r="F32" s="107" t="s">
        <v>319</v>
      </c>
      <c r="G32" s="92">
        <v>2946651144</v>
      </c>
      <c r="H32" s="90"/>
      <c r="I32" s="92">
        <v>3895416189</v>
      </c>
      <c r="J32" s="90" t="s">
        <v>4</v>
      </c>
    </row>
    <row r="33" spans="2:10" ht="15" customHeight="1">
      <c r="B33" s="91"/>
      <c r="C33" s="89"/>
      <c r="D33" s="89"/>
      <c r="E33" s="89"/>
      <c r="F33" s="107" t="s">
        <v>320</v>
      </c>
      <c r="G33" s="92">
        <v>5228380069</v>
      </c>
      <c r="H33" s="90"/>
      <c r="I33" s="92">
        <v>1764731683</v>
      </c>
      <c r="J33" s="90" t="s">
        <v>4</v>
      </c>
    </row>
    <row r="34" spans="2:10" ht="15" customHeight="1">
      <c r="B34" s="91"/>
      <c r="C34" s="89"/>
      <c r="D34" s="89" t="s">
        <v>488</v>
      </c>
      <c r="E34" s="89"/>
      <c r="F34" s="107"/>
      <c r="G34" s="92">
        <v>1536729280</v>
      </c>
      <c r="H34" s="90"/>
      <c r="I34" s="92">
        <v>2835791340</v>
      </c>
      <c r="J34" s="90" t="s">
        <v>4</v>
      </c>
    </row>
    <row r="35" spans="2:10" ht="15" customHeight="1">
      <c r="B35" s="91"/>
      <c r="C35" s="89"/>
      <c r="D35" s="89" t="s">
        <v>489</v>
      </c>
      <c r="E35" s="89"/>
      <c r="F35" s="107"/>
      <c r="G35" s="92">
        <v>2600000000</v>
      </c>
      <c r="H35" s="90"/>
      <c r="I35" s="92">
        <v>3250000000</v>
      </c>
      <c r="J35" s="90" t="s">
        <v>4</v>
      </c>
    </row>
    <row r="36" spans="2:10" ht="15" customHeight="1">
      <c r="B36" s="91"/>
      <c r="C36" s="89"/>
      <c r="D36" s="89" t="s">
        <v>490</v>
      </c>
      <c r="E36" s="89"/>
      <c r="F36" s="107"/>
      <c r="G36" s="92">
        <v>26900000</v>
      </c>
      <c r="H36" s="90"/>
      <c r="I36" s="92">
        <v>26900000</v>
      </c>
      <c r="J36" s="90" t="s">
        <v>4</v>
      </c>
    </row>
    <row r="37" spans="2:10" ht="15" customHeight="1">
      <c r="B37" s="91"/>
      <c r="C37" s="89"/>
      <c r="D37" s="89" t="s">
        <v>491</v>
      </c>
      <c r="E37" s="89"/>
      <c r="F37" s="107"/>
      <c r="G37" s="92">
        <f>SUM(G38:G48)</f>
        <v>12653691762</v>
      </c>
      <c r="H37" s="90" t="s">
        <v>4</v>
      </c>
      <c r="I37" s="92">
        <f>SUM(I38:I48)</f>
        <v>21432324721</v>
      </c>
      <c r="J37" s="90" t="s">
        <v>4</v>
      </c>
    </row>
    <row r="38" spans="2:10" ht="15" customHeight="1">
      <c r="B38" s="91"/>
      <c r="C38" s="89"/>
      <c r="D38" s="89"/>
      <c r="E38" s="89" t="s">
        <v>321</v>
      </c>
      <c r="F38" s="107"/>
      <c r="G38" s="92">
        <v>2211648913</v>
      </c>
      <c r="H38" s="90"/>
      <c r="I38" s="92">
        <v>627640510</v>
      </c>
      <c r="J38" s="90" t="s">
        <v>4</v>
      </c>
    </row>
    <row r="39" spans="2:10" ht="15" customHeight="1">
      <c r="B39" s="91"/>
      <c r="C39" s="89"/>
      <c r="D39" s="89"/>
      <c r="E39" s="89" t="s">
        <v>322</v>
      </c>
      <c r="F39" s="107"/>
      <c r="G39" s="92">
        <v>269022040</v>
      </c>
      <c r="H39" s="90"/>
      <c r="I39" s="92">
        <v>175248353</v>
      </c>
      <c r="J39" s="90" t="s">
        <v>4</v>
      </c>
    </row>
    <row r="40" spans="2:10" ht="15" customHeight="1">
      <c r="B40" s="91"/>
      <c r="C40" s="89"/>
      <c r="D40" s="89"/>
      <c r="E40" s="89" t="s">
        <v>323</v>
      </c>
      <c r="F40" s="107"/>
      <c r="G40" s="92">
        <v>168124761</v>
      </c>
      <c r="H40" s="90"/>
      <c r="I40" s="92">
        <v>1292004845</v>
      </c>
      <c r="J40" s="90" t="s">
        <v>4</v>
      </c>
    </row>
    <row r="41" spans="2:10" ht="15" customHeight="1">
      <c r="B41" s="91"/>
      <c r="C41" s="89"/>
      <c r="D41" s="89"/>
      <c r="E41" s="89" t="s">
        <v>557</v>
      </c>
      <c r="F41" s="107"/>
      <c r="G41" s="92"/>
      <c r="H41" s="90"/>
      <c r="I41" s="92">
        <v>685672</v>
      </c>
      <c r="J41" s="90" t="s">
        <v>4</v>
      </c>
    </row>
    <row r="42" spans="2:10" ht="15" customHeight="1">
      <c r="B42" s="91"/>
      <c r="C42" s="89"/>
      <c r="D42" s="89"/>
      <c r="E42" s="89" t="s">
        <v>558</v>
      </c>
      <c r="F42" s="107"/>
      <c r="G42" s="92">
        <v>1846015004</v>
      </c>
      <c r="H42" s="90"/>
      <c r="I42" s="92">
        <v>13061110129</v>
      </c>
      <c r="J42" s="90" t="s">
        <v>4</v>
      </c>
    </row>
    <row r="43" spans="2:10" ht="15" customHeight="1">
      <c r="B43" s="91"/>
      <c r="C43" s="89"/>
      <c r="D43" s="89"/>
      <c r="E43" s="89" t="s">
        <v>559</v>
      </c>
      <c r="F43" s="107"/>
      <c r="G43" s="92">
        <v>34108020</v>
      </c>
      <c r="H43" s="90"/>
      <c r="I43" s="92">
        <v>86979940</v>
      </c>
      <c r="J43" s="90" t="s">
        <v>4</v>
      </c>
    </row>
    <row r="44" spans="2:10" ht="15" customHeight="1">
      <c r="B44" s="91"/>
      <c r="C44" s="89"/>
      <c r="D44" s="89"/>
      <c r="E44" s="89" t="s">
        <v>560</v>
      </c>
      <c r="F44" s="107"/>
      <c r="G44" s="92">
        <v>124463903</v>
      </c>
      <c r="H44" s="90"/>
      <c r="I44" s="92">
        <v>57896223</v>
      </c>
      <c r="J44" s="90" t="s">
        <v>4</v>
      </c>
    </row>
    <row r="45" spans="2:10" ht="15" customHeight="1">
      <c r="B45" s="91"/>
      <c r="C45" s="89"/>
      <c r="D45" s="89"/>
      <c r="E45" s="89" t="s">
        <v>561</v>
      </c>
      <c r="F45" s="107"/>
      <c r="G45" s="92">
        <v>34129227</v>
      </c>
      <c r="H45" s="90"/>
      <c r="I45" s="92">
        <v>35886351</v>
      </c>
      <c r="J45" s="90" t="s">
        <v>4</v>
      </c>
    </row>
    <row r="46" spans="2:10" ht="15" customHeight="1">
      <c r="B46" s="91"/>
      <c r="C46" s="89"/>
      <c r="D46" s="89"/>
      <c r="E46" s="89" t="s">
        <v>562</v>
      </c>
      <c r="F46" s="107"/>
      <c r="G46" s="92">
        <v>1232159</v>
      </c>
      <c r="H46" s="90"/>
      <c r="I46" s="92">
        <v>1263768</v>
      </c>
      <c r="J46" s="90" t="s">
        <v>4</v>
      </c>
    </row>
    <row r="47" spans="2:10" ht="15" customHeight="1">
      <c r="B47" s="91"/>
      <c r="C47" s="89"/>
      <c r="D47" s="89"/>
      <c r="E47" s="89" t="s">
        <v>556</v>
      </c>
      <c r="F47" s="107"/>
      <c r="G47" s="92">
        <v>3832649715</v>
      </c>
      <c r="H47" s="90"/>
      <c r="I47" s="92">
        <v>2844613780</v>
      </c>
      <c r="J47" s="90" t="s">
        <v>4</v>
      </c>
    </row>
    <row r="48" spans="2:10" ht="15" customHeight="1">
      <c r="B48" s="91"/>
      <c r="C48" s="89"/>
      <c r="D48" s="89"/>
      <c r="E48" s="89" t="s">
        <v>579</v>
      </c>
      <c r="F48" s="107"/>
      <c r="G48" s="92">
        <v>4132298020</v>
      </c>
      <c r="H48" s="90"/>
      <c r="I48" s="92">
        <f>3242506161+6488989</f>
        <v>3248995150</v>
      </c>
      <c r="J48" s="90" t="s">
        <v>4</v>
      </c>
    </row>
    <row r="49" spans="2:10" ht="15" customHeight="1">
      <c r="B49" s="91"/>
      <c r="C49" s="89"/>
      <c r="D49" s="89" t="s">
        <v>636</v>
      </c>
      <c r="E49" s="89"/>
      <c r="F49" s="107"/>
      <c r="G49" s="92">
        <v>1860000000</v>
      </c>
      <c r="H49" s="90"/>
      <c r="I49" s="92">
        <v>1860000000</v>
      </c>
      <c r="J49" s="90"/>
    </row>
    <row r="50" spans="2:10" ht="15" customHeight="1">
      <c r="B50" s="91" t="s">
        <v>324</v>
      </c>
      <c r="C50" s="89"/>
      <c r="D50" s="89"/>
      <c r="E50" s="89"/>
      <c r="F50" s="107"/>
      <c r="G50" s="92" t="s">
        <v>4</v>
      </c>
      <c r="H50" s="90">
        <f>SUM(H51,H61,H67)</f>
        <v>1201922639605</v>
      </c>
      <c r="I50" s="92" t="s">
        <v>4</v>
      </c>
      <c r="J50" s="90">
        <f>SUM(J51,J61,J67)</f>
        <v>1151517100473</v>
      </c>
    </row>
    <row r="51" spans="2:10" ht="15" customHeight="1">
      <c r="B51" s="91"/>
      <c r="C51" s="89" t="s">
        <v>325</v>
      </c>
      <c r="D51" s="89"/>
      <c r="E51" s="89"/>
      <c r="F51" s="107"/>
      <c r="G51" s="92" t="s">
        <v>4</v>
      </c>
      <c r="H51" s="90">
        <f>SUM(G52:G60)</f>
        <v>911406782674</v>
      </c>
      <c r="I51" s="92" t="s">
        <v>4</v>
      </c>
      <c r="J51" s="90">
        <f>SUM(I52:I60)</f>
        <v>855839404213</v>
      </c>
    </row>
    <row r="52" spans="2:10" ht="15" customHeight="1">
      <c r="B52" s="91"/>
      <c r="C52" s="89"/>
      <c r="D52" s="89" t="s">
        <v>326</v>
      </c>
      <c r="E52" s="89"/>
      <c r="F52" s="107"/>
      <c r="G52" s="92">
        <v>34730243505</v>
      </c>
      <c r="H52" s="90"/>
      <c r="I52" s="92">
        <f>62005056525+10105000</f>
        <v>62015161525</v>
      </c>
      <c r="J52" s="90" t="s">
        <v>4</v>
      </c>
    </row>
    <row r="53" spans="2:10" ht="15" customHeight="1">
      <c r="B53" s="91"/>
      <c r="C53" s="89"/>
      <c r="D53" s="89" t="s">
        <v>327</v>
      </c>
      <c r="E53" s="89"/>
      <c r="F53" s="107"/>
      <c r="G53" s="92">
        <v>1124077393</v>
      </c>
      <c r="H53" s="90"/>
      <c r="I53" s="92">
        <v>2570733707</v>
      </c>
      <c r="J53" s="90" t="s">
        <v>4</v>
      </c>
    </row>
    <row r="54" spans="2:10" ht="15" customHeight="1">
      <c r="B54" s="91"/>
      <c r="C54" s="89"/>
      <c r="D54" s="89" t="s">
        <v>328</v>
      </c>
      <c r="E54" s="89"/>
      <c r="F54" s="107"/>
      <c r="G54" s="92">
        <v>23475056544</v>
      </c>
      <c r="H54" s="90"/>
      <c r="I54" s="92">
        <v>82045224904</v>
      </c>
      <c r="J54" s="90" t="s">
        <v>4</v>
      </c>
    </row>
    <row r="55" spans="2:10" ht="15" customHeight="1">
      <c r="B55" s="91"/>
      <c r="C55" s="89"/>
      <c r="D55" s="89" t="s">
        <v>329</v>
      </c>
      <c r="E55" s="89"/>
      <c r="F55" s="107"/>
      <c r="G55" s="92">
        <v>607485243975</v>
      </c>
      <c r="H55" s="90"/>
      <c r="I55" s="92">
        <v>599638153685</v>
      </c>
      <c r="J55" s="90" t="s">
        <v>4</v>
      </c>
    </row>
    <row r="56" spans="2:10" ht="15" customHeight="1">
      <c r="B56" s="91"/>
      <c r="C56" s="89"/>
      <c r="D56" s="89" t="s">
        <v>330</v>
      </c>
      <c r="E56" s="89"/>
      <c r="F56" s="107"/>
      <c r="G56" s="92">
        <v>240343256469</v>
      </c>
      <c r="H56" s="90"/>
      <c r="I56" s="92">
        <v>101854529968</v>
      </c>
      <c r="J56" s="90" t="s">
        <v>4</v>
      </c>
    </row>
    <row r="57" spans="2:10" ht="15" customHeight="1">
      <c r="B57" s="91"/>
      <c r="C57" s="89"/>
      <c r="D57" s="89" t="s">
        <v>331</v>
      </c>
      <c r="E57" s="89"/>
      <c r="F57" s="107"/>
      <c r="G57" s="92"/>
      <c r="H57" s="90"/>
      <c r="I57" s="92">
        <v>0</v>
      </c>
      <c r="J57" s="90" t="s">
        <v>4</v>
      </c>
    </row>
    <row r="58" spans="2:10" ht="15" customHeight="1">
      <c r="B58" s="91"/>
      <c r="C58" s="89"/>
      <c r="D58" s="89" t="s">
        <v>495</v>
      </c>
      <c r="E58" s="89"/>
      <c r="F58" s="107"/>
      <c r="G58" s="92">
        <v>4248904788</v>
      </c>
      <c r="H58" s="133"/>
      <c r="I58" s="92">
        <v>1170108904</v>
      </c>
      <c r="J58" s="133"/>
    </row>
    <row r="59" spans="2:10" ht="15" customHeight="1">
      <c r="B59" s="91"/>
      <c r="C59" s="89"/>
      <c r="D59" s="89" t="s">
        <v>494</v>
      </c>
      <c r="E59" s="89"/>
      <c r="F59" s="107"/>
      <c r="G59" s="92"/>
      <c r="H59" s="90"/>
      <c r="I59" s="92">
        <v>2319291520</v>
      </c>
      <c r="J59" s="90" t="s">
        <v>4</v>
      </c>
    </row>
    <row r="60" spans="2:10" ht="15" customHeight="1">
      <c r="B60" s="91"/>
      <c r="C60" s="89"/>
      <c r="D60" s="89" t="s">
        <v>637</v>
      </c>
      <c r="E60" s="89"/>
      <c r="F60" s="107"/>
      <c r="G60" s="92"/>
      <c r="H60" s="90"/>
      <c r="I60" s="92">
        <v>4226200000</v>
      </c>
      <c r="J60" s="90" t="s">
        <v>4</v>
      </c>
    </row>
    <row r="61" spans="2:10" ht="15" customHeight="1">
      <c r="B61" s="91"/>
      <c r="C61" s="89" t="s">
        <v>485</v>
      </c>
      <c r="D61" s="89"/>
      <c r="E61" s="89"/>
      <c r="F61" s="107"/>
      <c r="G61" s="92" t="s">
        <v>4</v>
      </c>
      <c r="H61" s="90">
        <f>SUM(G62,G65)</f>
        <v>288901361663</v>
      </c>
      <c r="I61" s="92" t="s">
        <v>4</v>
      </c>
      <c r="J61" s="90">
        <f>SUM(I62,I65)</f>
        <v>293548753632</v>
      </c>
    </row>
    <row r="62" spans="2:10" ht="15" customHeight="1">
      <c r="B62" s="91"/>
      <c r="C62" s="89"/>
      <c r="D62" s="89" t="s">
        <v>492</v>
      </c>
      <c r="E62" s="89"/>
      <c r="F62" s="107"/>
      <c r="G62" s="92">
        <f>SUM(G63:G64)</f>
        <v>288901361663</v>
      </c>
      <c r="H62" s="90" t="s">
        <v>4</v>
      </c>
      <c r="I62" s="92">
        <f>SUM(I63:I64)</f>
        <v>293548753632</v>
      </c>
      <c r="J62" s="90" t="s">
        <v>4</v>
      </c>
    </row>
    <row r="63" spans="2:10" ht="15" customHeight="1">
      <c r="B63" s="91"/>
      <c r="C63" s="89"/>
      <c r="D63" s="89"/>
      <c r="E63" s="89" t="s">
        <v>316</v>
      </c>
      <c r="F63" s="107"/>
      <c r="G63" s="92">
        <v>221710795356</v>
      </c>
      <c r="H63" s="90"/>
      <c r="I63" s="92">
        <v>243848811259</v>
      </c>
      <c r="J63" s="90" t="s">
        <v>4</v>
      </c>
    </row>
    <row r="64" spans="2:10" ht="15" customHeight="1">
      <c r="B64" s="91"/>
      <c r="C64" s="89"/>
      <c r="D64" s="89"/>
      <c r="E64" s="89" t="s">
        <v>638</v>
      </c>
      <c r="F64" s="107"/>
      <c r="G64" s="92">
        <v>67190566307</v>
      </c>
      <c r="H64" s="90"/>
      <c r="I64" s="92">
        <v>49699942373</v>
      </c>
      <c r="J64" s="90" t="s">
        <v>4</v>
      </c>
    </row>
    <row r="65" spans="2:10" ht="15" customHeight="1">
      <c r="B65" s="91"/>
      <c r="C65" s="89"/>
      <c r="D65" s="89" t="s">
        <v>499</v>
      </c>
      <c r="E65" s="89"/>
      <c r="F65" s="107"/>
      <c r="G65" s="92">
        <f>SUM(G66:G66)</f>
        <v>0</v>
      </c>
      <c r="H65" s="90" t="s">
        <v>4</v>
      </c>
      <c r="I65" s="92">
        <f>SUM(I66:I66)</f>
        <v>0</v>
      </c>
      <c r="J65" s="90" t="s">
        <v>4</v>
      </c>
    </row>
    <row r="66" spans="2:10" ht="15" customHeight="1">
      <c r="B66" s="91"/>
      <c r="C66" s="89"/>
      <c r="D66" s="89"/>
      <c r="E66" s="89" t="s">
        <v>500</v>
      </c>
      <c r="F66" s="107"/>
      <c r="G66" s="92"/>
      <c r="H66" s="90" t="s">
        <v>4</v>
      </c>
      <c r="I66" s="92">
        <v>0</v>
      </c>
      <c r="J66" s="90" t="s">
        <v>4</v>
      </c>
    </row>
    <row r="67" spans="2:10" ht="15" customHeight="1">
      <c r="B67" s="91"/>
      <c r="C67" s="89" t="s">
        <v>646</v>
      </c>
      <c r="D67" s="89"/>
      <c r="E67" s="89"/>
      <c r="F67" s="107"/>
      <c r="G67" s="92" t="s">
        <v>4</v>
      </c>
      <c r="H67" s="90">
        <f>SUM(G68,G70)</f>
        <v>1614495268</v>
      </c>
      <c r="I67" s="92" t="s">
        <v>4</v>
      </c>
      <c r="J67" s="90">
        <f>SUM(I68,I70)</f>
        <v>2128942628</v>
      </c>
    </row>
    <row r="68" spans="2:10" ht="15" customHeight="1">
      <c r="B68" s="91"/>
      <c r="C68" s="89"/>
      <c r="D68" s="89" t="s">
        <v>332</v>
      </c>
      <c r="E68" s="89"/>
      <c r="F68" s="107"/>
      <c r="G68" s="92">
        <f>+G69</f>
        <v>1572780000</v>
      </c>
      <c r="H68" s="90"/>
      <c r="I68" s="92">
        <f>+I69</f>
        <v>1622928000</v>
      </c>
      <c r="J68" s="90" t="s">
        <v>4</v>
      </c>
    </row>
    <row r="69" spans="2:10" ht="15" customHeight="1">
      <c r="B69" s="91"/>
      <c r="C69" s="89"/>
      <c r="D69" s="89"/>
      <c r="E69" s="89" t="s">
        <v>333</v>
      </c>
      <c r="F69" s="107"/>
      <c r="G69" s="92">
        <v>1572780000</v>
      </c>
      <c r="H69" s="90"/>
      <c r="I69" s="92">
        <v>1622928000</v>
      </c>
      <c r="J69" s="90" t="s">
        <v>4</v>
      </c>
    </row>
    <row r="70" spans="2:10" ht="15" customHeight="1">
      <c r="B70" s="91"/>
      <c r="C70" s="89"/>
      <c r="D70" s="89" t="s">
        <v>334</v>
      </c>
      <c r="E70" s="89"/>
      <c r="F70" s="107"/>
      <c r="G70" s="92">
        <f>SUM(G71:G72)</f>
        <v>41715268</v>
      </c>
      <c r="H70" s="90"/>
      <c r="I70" s="92">
        <f>SUM(I71:I72)</f>
        <v>506014628</v>
      </c>
      <c r="J70" s="90" t="s">
        <v>4</v>
      </c>
    </row>
    <row r="71" spans="2:10" ht="15" customHeight="1">
      <c r="B71" s="91"/>
      <c r="C71" s="89"/>
      <c r="D71" s="89"/>
      <c r="E71" s="89" t="s">
        <v>639</v>
      </c>
      <c r="F71" s="107"/>
      <c r="G71" s="92">
        <v>41715268</v>
      </c>
      <c r="H71" s="90"/>
      <c r="I71" s="92"/>
      <c r="J71" s="90"/>
    </row>
    <row r="72" spans="2:10" ht="15" customHeight="1">
      <c r="B72" s="91"/>
      <c r="C72" s="89"/>
      <c r="D72" s="89"/>
      <c r="E72" s="89" t="s">
        <v>640</v>
      </c>
      <c r="F72" s="107"/>
      <c r="G72" s="92"/>
      <c r="H72" s="90"/>
      <c r="I72" s="92">
        <v>506014628</v>
      </c>
      <c r="J72" s="90" t="s">
        <v>4</v>
      </c>
    </row>
    <row r="73" spans="2:10" ht="15" customHeight="1">
      <c r="B73" s="91" t="s">
        <v>335</v>
      </c>
      <c r="C73" s="89"/>
      <c r="D73" s="89"/>
      <c r="E73" s="89"/>
      <c r="F73" s="107"/>
      <c r="G73" s="92" t="s">
        <v>4</v>
      </c>
      <c r="H73" s="90">
        <f>SUM(H74)</f>
        <v>11175029149</v>
      </c>
      <c r="I73" s="92" t="s">
        <v>4</v>
      </c>
      <c r="J73" s="90">
        <f>SUM(J74)</f>
        <v>11366677975</v>
      </c>
    </row>
    <row r="74" spans="2:10" ht="15" customHeight="1">
      <c r="B74" s="91"/>
      <c r="C74" s="89" t="s">
        <v>336</v>
      </c>
      <c r="D74" s="89"/>
      <c r="E74" s="89"/>
      <c r="F74" s="107"/>
      <c r="G74" s="92" t="s">
        <v>4</v>
      </c>
      <c r="H74" s="90">
        <f>G75+G76+G79+G80</f>
        <v>11175029149</v>
      </c>
      <c r="I74" s="92" t="s">
        <v>4</v>
      </c>
      <c r="J74" s="90">
        <f>SUM(I75:I80)</f>
        <v>11366677975</v>
      </c>
    </row>
    <row r="75" spans="2:10" ht="15" customHeight="1">
      <c r="B75" s="91"/>
      <c r="C75" s="89"/>
      <c r="D75" s="89" t="s">
        <v>326</v>
      </c>
      <c r="E75" s="89"/>
      <c r="F75" s="107"/>
      <c r="G75" s="92">
        <v>5579782590</v>
      </c>
      <c r="H75" s="90"/>
      <c r="I75" s="92">
        <v>5696590629</v>
      </c>
      <c r="J75" s="90" t="s">
        <v>4</v>
      </c>
    </row>
    <row r="76" spans="2:10" ht="15" customHeight="1">
      <c r="B76" s="91"/>
      <c r="C76" s="89"/>
      <c r="D76" s="89" t="s">
        <v>337</v>
      </c>
      <c r="E76" s="89"/>
      <c r="F76" s="107"/>
      <c r="G76" s="92">
        <f>SUM(G77:G78)</f>
        <v>5595246559</v>
      </c>
      <c r="H76" s="90"/>
      <c r="I76" s="92">
        <f>2685719141+2984368205</f>
        <v>5670087346</v>
      </c>
      <c r="J76" s="90" t="s">
        <v>4</v>
      </c>
    </row>
    <row r="77" spans="2:10" ht="15" customHeight="1">
      <c r="B77" s="91"/>
      <c r="C77" s="89"/>
      <c r="D77" s="89"/>
      <c r="E77" s="89" t="s">
        <v>642</v>
      </c>
      <c r="F77" s="107"/>
      <c r="G77" s="92">
        <v>2727322465</v>
      </c>
      <c r="H77" s="90"/>
      <c r="I77" s="92"/>
      <c r="J77" s="90"/>
    </row>
    <row r="78" spans="2:10" ht="15" customHeight="1">
      <c r="B78" s="91"/>
      <c r="C78" s="89"/>
      <c r="D78" s="89"/>
      <c r="E78" s="89" t="s">
        <v>643</v>
      </c>
      <c r="F78" s="107"/>
      <c r="G78" s="92">
        <v>2867924094</v>
      </c>
      <c r="H78" s="90"/>
      <c r="I78" s="92"/>
      <c r="J78" s="90"/>
    </row>
    <row r="79" spans="2:10" ht="15" customHeight="1">
      <c r="B79" s="91"/>
      <c r="C79" s="89"/>
      <c r="D79" s="89" t="s">
        <v>338</v>
      </c>
      <c r="E79" s="89"/>
      <c r="F79" s="107"/>
      <c r="G79" s="92"/>
      <c r="H79" s="90" t="s">
        <v>4</v>
      </c>
      <c r="I79" s="92">
        <v>0</v>
      </c>
      <c r="J79" s="90" t="s">
        <v>4</v>
      </c>
    </row>
    <row r="80" spans="2:10" ht="15" customHeight="1">
      <c r="B80" s="91"/>
      <c r="C80" s="89"/>
      <c r="D80" s="89" t="s">
        <v>600</v>
      </c>
      <c r="E80" s="89"/>
      <c r="F80" s="107"/>
      <c r="G80" s="92"/>
      <c r="H80" s="90"/>
      <c r="I80" s="92"/>
      <c r="J80" s="90"/>
    </row>
    <row r="81" spans="2:10" ht="15" customHeight="1">
      <c r="B81" s="91" t="s">
        <v>339</v>
      </c>
      <c r="C81" s="89"/>
      <c r="D81" s="89"/>
      <c r="E81" s="89"/>
      <c r="F81" s="107"/>
      <c r="G81" s="92" t="s">
        <v>4</v>
      </c>
      <c r="H81" s="90">
        <f>SUM(H82,H83,H84,H85,H92,H93,H100,H101,H103)</f>
        <v>199098427364</v>
      </c>
      <c r="I81" s="92" t="s">
        <v>4</v>
      </c>
      <c r="J81" s="90">
        <f>SUM(J82,J83,J84,J85,J92,J93,J100,J101,J103)</f>
        <v>237081213371</v>
      </c>
    </row>
    <row r="82" spans="2:10" ht="15" customHeight="1">
      <c r="B82" s="91" t="s">
        <v>493</v>
      </c>
      <c r="C82" s="89"/>
      <c r="D82" s="89"/>
      <c r="E82" s="89"/>
      <c r="F82" s="107"/>
      <c r="G82" s="62"/>
      <c r="H82" s="63"/>
      <c r="I82" s="62"/>
      <c r="J82" s="63"/>
    </row>
    <row r="83" spans="2:10" ht="15" customHeight="1">
      <c r="B83" s="91" t="s">
        <v>498</v>
      </c>
      <c r="C83" s="89"/>
      <c r="D83" s="89"/>
      <c r="E83" s="89"/>
      <c r="F83" s="107"/>
      <c r="G83" s="62"/>
      <c r="H83" s="63"/>
      <c r="I83" s="62"/>
      <c r="J83" s="63"/>
    </row>
    <row r="84" spans="2:10" ht="15" customHeight="1">
      <c r="B84" s="91"/>
      <c r="C84" s="89" t="s">
        <v>340</v>
      </c>
      <c r="D84" s="89"/>
      <c r="E84" s="89"/>
      <c r="F84" s="107"/>
      <c r="G84" s="62" t="s">
        <v>4</v>
      </c>
      <c r="H84" s="90"/>
      <c r="I84" s="62" t="s">
        <v>4</v>
      </c>
      <c r="J84" s="90">
        <v>0</v>
      </c>
    </row>
    <row r="85" spans="2:10" ht="15" customHeight="1">
      <c r="B85" s="91"/>
      <c r="C85" s="89" t="s">
        <v>341</v>
      </c>
      <c r="D85" s="89"/>
      <c r="E85" s="89"/>
      <c r="F85" s="107"/>
      <c r="G85" s="62" t="s">
        <v>4</v>
      </c>
      <c r="H85" s="63">
        <f>SUM(G86,G89)</f>
        <v>187751705703</v>
      </c>
      <c r="I85" s="62" t="s">
        <v>4</v>
      </c>
      <c r="J85" s="63">
        <f>SUM(I86,I89)</f>
        <v>215557694227</v>
      </c>
    </row>
    <row r="86" spans="2:10" ht="15" customHeight="1">
      <c r="B86" s="91"/>
      <c r="C86" s="89"/>
      <c r="D86" s="89" t="s">
        <v>342</v>
      </c>
      <c r="E86" s="89"/>
      <c r="F86" s="107"/>
      <c r="G86" s="62">
        <f>SUM(G87:G88)</f>
        <v>97977182313</v>
      </c>
      <c r="H86" s="63" t="s">
        <v>4</v>
      </c>
      <c r="I86" s="62">
        <f>SUM(I87:I88)</f>
        <v>128767609191</v>
      </c>
      <c r="J86" s="63" t="s">
        <v>4</v>
      </c>
    </row>
    <row r="87" spans="2:10" ht="15" customHeight="1">
      <c r="B87" s="91"/>
      <c r="C87" s="89"/>
      <c r="D87" s="89"/>
      <c r="E87" s="89" t="s">
        <v>343</v>
      </c>
      <c r="F87" s="107"/>
      <c r="G87" s="62">
        <v>65689184987</v>
      </c>
      <c r="H87" s="63"/>
      <c r="I87" s="62">
        <v>99125097705</v>
      </c>
      <c r="J87" s="63" t="s">
        <v>4</v>
      </c>
    </row>
    <row r="88" spans="2:10" ht="15" customHeight="1">
      <c r="B88" s="91"/>
      <c r="C88" s="89"/>
      <c r="D88" s="89"/>
      <c r="E88" s="89" t="s">
        <v>344</v>
      </c>
      <c r="F88" s="107"/>
      <c r="G88" s="62">
        <v>32287997326</v>
      </c>
      <c r="H88" s="63"/>
      <c r="I88" s="62">
        <v>29642511486</v>
      </c>
      <c r="J88" s="63" t="s">
        <v>4</v>
      </c>
    </row>
    <row r="89" spans="2:10" ht="15" customHeight="1">
      <c r="B89" s="91"/>
      <c r="C89" s="89"/>
      <c r="D89" s="89" t="s">
        <v>345</v>
      </c>
      <c r="E89" s="89"/>
      <c r="F89" s="107"/>
      <c r="G89" s="62">
        <f>SUM(G90:G91)</f>
        <v>89774523390</v>
      </c>
      <c r="H89" s="63" t="s">
        <v>4</v>
      </c>
      <c r="I89" s="62">
        <f>SUM(I90:I91)</f>
        <v>86790085036</v>
      </c>
      <c r="J89" s="63" t="s">
        <v>4</v>
      </c>
    </row>
    <row r="90" spans="2:10" ht="15" customHeight="1">
      <c r="B90" s="91"/>
      <c r="C90" s="89"/>
      <c r="D90" s="89"/>
      <c r="E90" s="89" t="s">
        <v>346</v>
      </c>
      <c r="F90" s="107"/>
      <c r="G90" s="62">
        <v>89025613390</v>
      </c>
      <c r="H90" s="63"/>
      <c r="I90" s="62">
        <v>86283145036</v>
      </c>
      <c r="J90" s="63" t="s">
        <v>4</v>
      </c>
    </row>
    <row r="91" spans="2:10" ht="15" customHeight="1">
      <c r="B91" s="91"/>
      <c r="C91" s="89"/>
      <c r="D91" s="89"/>
      <c r="E91" s="89" t="s">
        <v>347</v>
      </c>
      <c r="F91" s="107"/>
      <c r="G91" s="62">
        <v>748910000</v>
      </c>
      <c r="H91" s="63"/>
      <c r="I91" s="62">
        <v>506940000</v>
      </c>
      <c r="J91" s="63" t="s">
        <v>4</v>
      </c>
    </row>
    <row r="92" spans="2:10" ht="15" customHeight="1">
      <c r="B92" s="91"/>
      <c r="C92" s="89" t="s">
        <v>348</v>
      </c>
      <c r="D92" s="89"/>
      <c r="E92" s="89"/>
      <c r="F92" s="107"/>
      <c r="G92" s="62" t="s">
        <v>4</v>
      </c>
      <c r="H92" s="63">
        <v>100000000</v>
      </c>
      <c r="I92" s="62" t="s">
        <v>4</v>
      </c>
      <c r="J92" s="63" t="s">
        <v>4</v>
      </c>
    </row>
    <row r="93" spans="2:10" ht="15" customHeight="1">
      <c r="B93" s="91"/>
      <c r="C93" s="89" t="s">
        <v>349</v>
      </c>
      <c r="D93" s="89"/>
      <c r="E93" s="89"/>
      <c r="F93" s="107"/>
      <c r="G93" s="62" t="s">
        <v>4</v>
      </c>
      <c r="H93" s="63">
        <f>SUM(G94,G99)</f>
        <v>936157444</v>
      </c>
      <c r="I93" s="62" t="s">
        <v>4</v>
      </c>
      <c r="J93" s="63">
        <f>SUM(I94,I99)</f>
        <v>1542034222</v>
      </c>
    </row>
    <row r="94" spans="2:10" ht="15" customHeight="1">
      <c r="B94" s="91"/>
      <c r="C94" s="89"/>
      <c r="D94" s="89" t="s">
        <v>350</v>
      </c>
      <c r="E94" s="89"/>
      <c r="F94" s="107"/>
      <c r="G94" s="62">
        <f>SUM(G95:G98)</f>
        <v>936155595</v>
      </c>
      <c r="H94" s="63" t="s">
        <v>4</v>
      </c>
      <c r="I94" s="62">
        <f>SUM(I95:I98)</f>
        <v>1542034222</v>
      </c>
      <c r="J94" s="63" t="s">
        <v>4</v>
      </c>
    </row>
    <row r="95" spans="2:10" ht="15" customHeight="1">
      <c r="B95" s="91"/>
      <c r="C95" s="89"/>
      <c r="D95" s="89"/>
      <c r="E95" s="89" t="s">
        <v>351</v>
      </c>
      <c r="F95" s="107"/>
      <c r="G95" s="62">
        <v>608182999</v>
      </c>
      <c r="H95" s="63"/>
      <c r="I95" s="62">
        <v>1283738455</v>
      </c>
      <c r="J95" s="63" t="s">
        <v>4</v>
      </c>
    </row>
    <row r="96" spans="2:10" ht="15" customHeight="1">
      <c r="B96" s="91"/>
      <c r="C96" s="89"/>
      <c r="D96" s="89"/>
      <c r="E96" s="89" t="s">
        <v>352</v>
      </c>
      <c r="F96" s="107"/>
      <c r="G96" s="62">
        <v>122208749</v>
      </c>
      <c r="H96" s="63"/>
      <c r="I96" s="62">
        <v>102458749</v>
      </c>
      <c r="J96" s="63" t="s">
        <v>4</v>
      </c>
    </row>
    <row r="97" spans="2:10" ht="15" customHeight="1">
      <c r="B97" s="91"/>
      <c r="C97" s="89"/>
      <c r="D97" s="89"/>
      <c r="E97" s="89" t="s">
        <v>353</v>
      </c>
      <c r="F97" s="107"/>
      <c r="G97" s="62">
        <v>205763847</v>
      </c>
      <c r="H97" s="63"/>
      <c r="I97" s="62">
        <v>155833304</v>
      </c>
      <c r="J97" s="63" t="s">
        <v>4</v>
      </c>
    </row>
    <row r="98" spans="2:10" ht="15" customHeight="1">
      <c r="B98" s="91"/>
      <c r="C98" s="89"/>
      <c r="D98" s="89"/>
      <c r="E98" s="89" t="s">
        <v>354</v>
      </c>
      <c r="F98" s="107"/>
      <c r="G98" s="62"/>
      <c r="H98" s="63"/>
      <c r="I98" s="62">
        <v>3714</v>
      </c>
      <c r="J98" s="63" t="s">
        <v>4</v>
      </c>
    </row>
    <row r="99" spans="2:10" ht="15" customHeight="1">
      <c r="B99" s="91"/>
      <c r="C99" s="89"/>
      <c r="D99" s="89" t="s">
        <v>355</v>
      </c>
      <c r="E99" s="89"/>
      <c r="F99" s="107"/>
      <c r="G99" s="92">
        <v>1849</v>
      </c>
      <c r="H99" s="63"/>
      <c r="I99" s="92">
        <v>0</v>
      </c>
      <c r="J99" s="63" t="s">
        <v>4</v>
      </c>
    </row>
    <row r="100" spans="2:10" ht="15" customHeight="1">
      <c r="B100" s="91"/>
      <c r="C100" s="89" t="s">
        <v>356</v>
      </c>
      <c r="D100" s="89"/>
      <c r="E100" s="89"/>
      <c r="F100" s="107"/>
      <c r="G100" s="62"/>
      <c r="H100" s="63">
        <v>20000000000</v>
      </c>
      <c r="I100" s="62"/>
      <c r="J100" s="63">
        <v>31000000000</v>
      </c>
    </row>
    <row r="101" spans="2:10" ht="15" customHeight="1">
      <c r="B101" s="91"/>
      <c r="C101" s="89" t="s">
        <v>667</v>
      </c>
      <c r="D101" s="89"/>
      <c r="E101" s="89"/>
      <c r="F101" s="107"/>
      <c r="G101" s="62"/>
      <c r="H101" s="63">
        <v>917608268</v>
      </c>
      <c r="I101" s="62"/>
      <c r="J101" s="63"/>
    </row>
    <row r="102" spans="2:10" ht="15" customHeight="1">
      <c r="B102" s="91"/>
      <c r="C102" s="89" t="s">
        <v>668</v>
      </c>
      <c r="D102" s="89"/>
      <c r="E102" s="89"/>
      <c r="F102" s="107"/>
      <c r="G102" s="62"/>
      <c r="H102" s="63"/>
      <c r="I102" s="62"/>
      <c r="J102" s="63"/>
    </row>
    <row r="103" spans="2:10" ht="15" customHeight="1">
      <c r="B103" s="91"/>
      <c r="C103" s="89" t="s">
        <v>669</v>
      </c>
      <c r="D103" s="89"/>
      <c r="E103" s="89"/>
      <c r="F103" s="107"/>
      <c r="G103" s="62" t="s">
        <v>4</v>
      </c>
      <c r="H103" s="63">
        <f>SUM(G104:G105)</f>
        <v>-10607044051</v>
      </c>
      <c r="I103" s="62" t="s">
        <v>4</v>
      </c>
      <c r="J103" s="63">
        <f>SUM(I104:I105)</f>
        <v>-11018515078</v>
      </c>
    </row>
    <row r="104" spans="2:10" ht="15" customHeight="1">
      <c r="B104" s="91"/>
      <c r="C104" s="89"/>
      <c r="D104" s="89" t="s">
        <v>357</v>
      </c>
      <c r="E104" s="89"/>
      <c r="F104" s="107"/>
      <c r="G104" s="62"/>
      <c r="H104" s="63"/>
      <c r="I104" s="62"/>
      <c r="J104" s="63" t="s">
        <v>4</v>
      </c>
    </row>
    <row r="105" spans="2:10" ht="15" customHeight="1">
      <c r="B105" s="91"/>
      <c r="C105" s="89"/>
      <c r="D105" s="89" t="s">
        <v>358</v>
      </c>
      <c r="E105" s="89"/>
      <c r="F105" s="107"/>
      <c r="G105" s="62">
        <v>-10607044051</v>
      </c>
      <c r="H105" s="63"/>
      <c r="I105" s="62">
        <f>-10808051419-210463659</f>
        <v>-11018515078</v>
      </c>
      <c r="J105" s="63" t="s">
        <v>4</v>
      </c>
    </row>
    <row r="106" spans="2:10" ht="15" customHeight="1">
      <c r="B106" s="91" t="s">
        <v>359</v>
      </c>
      <c r="C106" s="89"/>
      <c r="D106" s="89"/>
      <c r="E106" s="89"/>
      <c r="F106" s="107"/>
      <c r="G106" s="62" t="s">
        <v>4</v>
      </c>
      <c r="H106" s="63">
        <f>SUM(G107)</f>
        <v>13345959571</v>
      </c>
      <c r="I106" s="62" t="s">
        <v>4</v>
      </c>
      <c r="J106" s="63">
        <f>SUM(I107)</f>
        <v>23888534959</v>
      </c>
    </row>
    <row r="107" spans="2:10" ht="15" customHeight="1">
      <c r="B107" s="91"/>
      <c r="C107" s="89" t="s">
        <v>360</v>
      </c>
      <c r="D107" s="89"/>
      <c r="E107" s="89"/>
      <c r="F107" s="107"/>
      <c r="G107" s="62">
        <f>SUM(G108:G112)</f>
        <v>13345959571</v>
      </c>
      <c r="H107" s="63" t="s">
        <v>4</v>
      </c>
      <c r="I107" s="62">
        <f>SUM(I108:I112)</f>
        <v>23888534959</v>
      </c>
      <c r="J107" s="63" t="s">
        <v>4</v>
      </c>
    </row>
    <row r="108" spans="2:10" ht="15" customHeight="1">
      <c r="B108" s="91"/>
      <c r="C108" s="89"/>
      <c r="D108" s="89" t="s">
        <v>361</v>
      </c>
      <c r="E108" s="89"/>
      <c r="F108" s="107"/>
      <c r="G108" s="62">
        <v>773255233</v>
      </c>
      <c r="H108" s="63"/>
      <c r="I108" s="62">
        <v>806076353</v>
      </c>
      <c r="J108" s="63" t="s">
        <v>4</v>
      </c>
    </row>
    <row r="109" spans="2:10" ht="15" customHeight="1">
      <c r="B109" s="91"/>
      <c r="C109" s="89"/>
      <c r="D109" s="89" t="s">
        <v>362</v>
      </c>
      <c r="E109" s="89"/>
      <c r="F109" s="107"/>
      <c r="G109" s="62">
        <v>23091116471</v>
      </c>
      <c r="H109" s="63"/>
      <c r="I109" s="62">
        <v>14005499874</v>
      </c>
      <c r="J109" s="63" t="s">
        <v>4</v>
      </c>
    </row>
    <row r="110" spans="2:10" ht="15" customHeight="1">
      <c r="B110" s="91"/>
      <c r="C110" s="89"/>
      <c r="D110" s="89" t="s">
        <v>574</v>
      </c>
      <c r="E110" s="89"/>
      <c r="F110" s="107"/>
      <c r="G110" s="62"/>
      <c r="H110" s="63"/>
      <c r="I110" s="62">
        <v>17267627853</v>
      </c>
      <c r="J110" s="63"/>
    </row>
    <row r="111" spans="2:10" ht="15" customHeight="1">
      <c r="B111" s="91"/>
      <c r="C111" s="89"/>
      <c r="D111" s="89" t="s">
        <v>572</v>
      </c>
      <c r="E111" s="89"/>
      <c r="F111" s="107"/>
      <c r="G111" s="62">
        <v>3752357620</v>
      </c>
      <c r="H111" s="63"/>
      <c r="I111" s="62">
        <v>3752357620</v>
      </c>
      <c r="J111" s="63" t="s">
        <v>4</v>
      </c>
    </row>
    <row r="112" spans="2:10" ht="15" customHeight="1">
      <c r="B112" s="91"/>
      <c r="C112" s="89"/>
      <c r="D112" s="89" t="s">
        <v>573</v>
      </c>
      <c r="E112" s="89"/>
      <c r="F112" s="107"/>
      <c r="G112" s="62">
        <f>SUM(G113:G115)</f>
        <v>-14270769753</v>
      </c>
      <c r="H112" s="63"/>
      <c r="I112" s="62">
        <f>SUM(I113:I115)</f>
        <v>-11943026741</v>
      </c>
      <c r="J112" s="63"/>
    </row>
    <row r="113" spans="1:10" ht="15" customHeight="1">
      <c r="B113" s="91"/>
      <c r="C113" s="89"/>
      <c r="D113" s="89"/>
      <c r="E113" s="89" t="s">
        <v>363</v>
      </c>
      <c r="F113" s="107"/>
      <c r="G113" s="62">
        <v>-328677174</v>
      </c>
      <c r="H113" s="63"/>
      <c r="I113" s="62">
        <v>-283429480</v>
      </c>
      <c r="J113" s="63"/>
    </row>
    <row r="114" spans="1:10" ht="15" customHeight="1">
      <c r="B114" s="91"/>
      <c r="C114" s="89"/>
      <c r="D114" s="89"/>
      <c r="E114" s="89" t="s">
        <v>364</v>
      </c>
      <c r="F114" s="107"/>
      <c r="G114" s="62">
        <v>-10189739959</v>
      </c>
      <c r="H114" s="63"/>
      <c r="I114" s="62">
        <v>-7907244641</v>
      </c>
      <c r="J114" s="63"/>
    </row>
    <row r="115" spans="1:10" ht="15" customHeight="1">
      <c r="B115" s="91"/>
      <c r="C115" s="89"/>
      <c r="D115" s="89"/>
      <c r="E115" s="89" t="s">
        <v>365</v>
      </c>
      <c r="F115" s="107"/>
      <c r="G115" s="62">
        <v>-3752352620</v>
      </c>
      <c r="H115" s="63"/>
      <c r="I115" s="62">
        <v>-3752352620</v>
      </c>
      <c r="J115" s="63"/>
    </row>
    <row r="116" spans="1:10" ht="15" customHeight="1">
      <c r="B116" s="91" t="s">
        <v>366</v>
      </c>
      <c r="C116" s="89"/>
      <c r="D116" s="89"/>
      <c r="E116" s="89"/>
      <c r="F116" s="107"/>
      <c r="G116" s="62" t="s">
        <v>4</v>
      </c>
      <c r="H116" s="63">
        <f>SUM(H117)</f>
        <v>37788013547</v>
      </c>
      <c r="I116" s="62" t="s">
        <v>4</v>
      </c>
      <c r="J116" s="63">
        <f>SUM(J117)</f>
        <v>16998163298</v>
      </c>
    </row>
    <row r="117" spans="1:10" ht="15" customHeight="1">
      <c r="B117" s="91"/>
      <c r="C117" s="89" t="s">
        <v>367</v>
      </c>
      <c r="D117" s="89"/>
      <c r="E117" s="89"/>
      <c r="F117" s="107"/>
      <c r="G117" s="62" t="s">
        <v>4</v>
      </c>
      <c r="H117" s="63">
        <f>SUM(G118:G122)</f>
        <v>37788013547</v>
      </c>
      <c r="I117" s="62" t="s">
        <v>4</v>
      </c>
      <c r="J117" s="63">
        <f>SUM(I118:I122)</f>
        <v>16998163298</v>
      </c>
    </row>
    <row r="118" spans="1:10" ht="15" customHeight="1">
      <c r="B118" s="91"/>
      <c r="C118" s="89"/>
      <c r="D118" s="89" t="s">
        <v>368</v>
      </c>
      <c r="E118" s="89"/>
      <c r="F118" s="107"/>
      <c r="G118" s="62">
        <v>6803669660</v>
      </c>
      <c r="H118" s="63"/>
      <c r="I118" s="62">
        <f>7379755250-355231590</f>
        <v>7024523660</v>
      </c>
      <c r="J118" s="63" t="s">
        <v>4</v>
      </c>
    </row>
    <row r="119" spans="1:10" ht="15" customHeight="1">
      <c r="B119" s="91"/>
      <c r="C119" s="89"/>
      <c r="D119" s="89" t="s">
        <v>369</v>
      </c>
      <c r="E119" s="89"/>
      <c r="F119" s="107"/>
      <c r="G119" s="62">
        <v>307604620</v>
      </c>
      <c r="H119" s="63"/>
      <c r="I119" s="62">
        <v>307604620</v>
      </c>
      <c r="J119" s="63" t="s">
        <v>4</v>
      </c>
    </row>
    <row r="120" spans="1:10" ht="15" customHeight="1">
      <c r="B120" s="91"/>
      <c r="C120" s="89"/>
      <c r="D120" s="89" t="s">
        <v>370</v>
      </c>
      <c r="E120" s="89"/>
      <c r="F120" s="107"/>
      <c r="G120" s="62">
        <v>25535529223</v>
      </c>
      <c r="H120" s="63"/>
      <c r="I120" s="62">
        <v>4331158310</v>
      </c>
      <c r="J120" s="63" t="s">
        <v>4</v>
      </c>
    </row>
    <row r="121" spans="1:10" ht="15" customHeight="1">
      <c r="B121" s="91"/>
      <c r="C121" s="89"/>
      <c r="D121" s="89" t="s">
        <v>371</v>
      </c>
      <c r="E121" s="89"/>
      <c r="F121" s="107"/>
      <c r="G121" s="62">
        <v>1496495752</v>
      </c>
      <c r="H121" s="63"/>
      <c r="I121" s="62">
        <v>1690162416</v>
      </c>
      <c r="J121" s="63" t="s">
        <v>4</v>
      </c>
    </row>
    <row r="122" spans="1:10" ht="15" customHeight="1">
      <c r="B122" s="91"/>
      <c r="C122" s="89"/>
      <c r="D122" s="89" t="s">
        <v>372</v>
      </c>
      <c r="E122" s="89"/>
      <c r="F122" s="107"/>
      <c r="G122" s="62">
        <v>3644714292</v>
      </c>
      <c r="H122" s="63"/>
      <c r="I122" s="62">
        <v>3644714292</v>
      </c>
      <c r="J122" s="63" t="s">
        <v>4</v>
      </c>
    </row>
    <row r="123" spans="1:10" ht="15" customHeight="1">
      <c r="A123" s="117"/>
      <c r="B123" s="91" t="s">
        <v>644</v>
      </c>
      <c r="C123" s="89"/>
      <c r="D123" s="89"/>
      <c r="E123" s="89"/>
      <c r="F123" s="107"/>
      <c r="G123" s="62" t="s">
        <v>4</v>
      </c>
      <c r="H123" s="63">
        <v>411273580</v>
      </c>
      <c r="I123" s="62" t="s">
        <v>4</v>
      </c>
      <c r="J123" s="63" t="s">
        <v>4</v>
      </c>
    </row>
    <row r="124" spans="1:10" ht="15" customHeight="1">
      <c r="B124" s="91" t="s">
        <v>373</v>
      </c>
      <c r="C124" s="89"/>
      <c r="D124" s="89"/>
      <c r="E124" s="89"/>
      <c r="F124" s="107"/>
      <c r="G124" s="62" t="s">
        <v>4</v>
      </c>
      <c r="H124" s="63">
        <f>SUM(H125,H142,H156,H159,H163,H167,H170,H172,H175)</f>
        <v>488792169324</v>
      </c>
      <c r="I124" s="62" t="s">
        <v>4</v>
      </c>
      <c r="J124" s="63">
        <f>SUM(J125,J142,J156,J159,J163,J167,J170,J172,J175)</f>
        <v>418931736472</v>
      </c>
    </row>
    <row r="125" spans="1:10" ht="15" customHeight="1">
      <c r="B125" s="91"/>
      <c r="C125" s="89" t="s">
        <v>374</v>
      </c>
      <c r="D125" s="89"/>
      <c r="E125" s="89"/>
      <c r="F125" s="107"/>
      <c r="G125" s="62" t="s">
        <v>4</v>
      </c>
      <c r="H125" s="63">
        <f>SUM(G126,G132,G137,G140,G141)</f>
        <v>473420524832</v>
      </c>
      <c r="I125" s="62" t="s">
        <v>4</v>
      </c>
      <c r="J125" s="63">
        <f>SUM(I126,I132,I137,I140,I141)</f>
        <v>401090467398</v>
      </c>
    </row>
    <row r="126" spans="1:10" ht="15" customHeight="1">
      <c r="B126" s="91"/>
      <c r="C126" s="89"/>
      <c r="D126" s="89" t="s">
        <v>375</v>
      </c>
      <c r="E126" s="89"/>
      <c r="F126" s="107"/>
      <c r="G126" s="62">
        <f>SUM(G127:G129)</f>
        <v>236697019226</v>
      </c>
      <c r="H126" s="63" t="s">
        <v>4</v>
      </c>
      <c r="I126" s="62">
        <f>SUM(I127:I129)</f>
        <v>51033565779</v>
      </c>
      <c r="J126" s="63" t="s">
        <v>4</v>
      </c>
    </row>
    <row r="127" spans="1:10" ht="15" customHeight="1">
      <c r="B127" s="91"/>
      <c r="C127" s="89"/>
      <c r="D127" s="89"/>
      <c r="E127" s="89" t="s">
        <v>376</v>
      </c>
      <c r="F127" s="107"/>
      <c r="G127" s="62">
        <v>2162928455</v>
      </c>
      <c r="H127" s="63"/>
      <c r="I127" s="62">
        <v>36433526436</v>
      </c>
      <c r="J127" s="63" t="s">
        <v>4</v>
      </c>
    </row>
    <row r="128" spans="1:10" ht="15" customHeight="1">
      <c r="B128" s="91"/>
      <c r="C128" s="89"/>
      <c r="D128" s="89"/>
      <c r="E128" s="89" t="s">
        <v>377</v>
      </c>
      <c r="F128" s="107"/>
      <c r="G128" s="62">
        <v>230292645000</v>
      </c>
      <c r="H128" s="63"/>
      <c r="I128" s="62">
        <v>9979000000</v>
      </c>
      <c r="J128" s="63" t="s">
        <v>4</v>
      </c>
    </row>
    <row r="129" spans="1:10" ht="15" customHeight="1">
      <c r="B129" s="91"/>
      <c r="C129" s="89"/>
      <c r="D129" s="89"/>
      <c r="E129" s="89" t="s">
        <v>378</v>
      </c>
      <c r="F129" s="107"/>
      <c r="G129" s="62">
        <f>SUM(G130:G131)</f>
        <v>4241445771</v>
      </c>
      <c r="H129" s="63" t="s">
        <v>4</v>
      </c>
      <c r="I129" s="62">
        <f>SUM(I130:I131)</f>
        <v>4621039343</v>
      </c>
      <c r="J129" s="63" t="s">
        <v>4</v>
      </c>
    </row>
    <row r="130" spans="1:10" ht="15" customHeight="1">
      <c r="B130" s="91"/>
      <c r="C130" s="89"/>
      <c r="D130" s="89"/>
      <c r="E130" s="89"/>
      <c r="F130" s="107" t="s">
        <v>379</v>
      </c>
      <c r="G130" s="62">
        <v>4140109000</v>
      </c>
      <c r="H130" s="63"/>
      <c r="I130" s="62">
        <v>4611442000</v>
      </c>
      <c r="J130" s="63" t="s">
        <v>4</v>
      </c>
    </row>
    <row r="131" spans="1:10" ht="15" customHeight="1">
      <c r="A131" s="117"/>
      <c r="B131" s="91"/>
      <c r="C131" s="89"/>
      <c r="D131" s="89"/>
      <c r="E131" s="89"/>
      <c r="F131" s="107" t="s">
        <v>380</v>
      </c>
      <c r="G131" s="62">
        <v>101336771</v>
      </c>
      <c r="H131" s="63"/>
      <c r="I131" s="62">
        <v>9597343</v>
      </c>
      <c r="J131" s="63" t="s">
        <v>4</v>
      </c>
    </row>
    <row r="132" spans="1:10" ht="15" customHeight="1">
      <c r="B132" s="91"/>
      <c r="C132" s="89"/>
      <c r="D132" s="89" t="s">
        <v>381</v>
      </c>
      <c r="E132" s="89"/>
      <c r="F132" s="107"/>
      <c r="G132" s="62">
        <f>SUM(G133:G134)</f>
        <v>5579449521</v>
      </c>
      <c r="H132" s="63" t="s">
        <v>4</v>
      </c>
      <c r="I132" s="62">
        <f>SUM(I133:I134)</f>
        <v>5497050860</v>
      </c>
      <c r="J132" s="63" t="s">
        <v>4</v>
      </c>
    </row>
    <row r="133" spans="1:10" ht="15" customHeight="1">
      <c r="B133" s="91"/>
      <c r="C133" s="89"/>
      <c r="D133" s="89"/>
      <c r="E133" s="89" t="s">
        <v>376</v>
      </c>
      <c r="F133" s="107"/>
      <c r="G133" s="62">
        <v>5349349366</v>
      </c>
      <c r="H133" s="63"/>
      <c r="I133" s="62">
        <v>4951526419</v>
      </c>
      <c r="J133" s="63" t="s">
        <v>4</v>
      </c>
    </row>
    <row r="134" spans="1:10" ht="15" customHeight="1">
      <c r="B134" s="91"/>
      <c r="C134" s="89"/>
      <c r="D134" s="89"/>
      <c r="E134" s="89" t="s">
        <v>382</v>
      </c>
      <c r="F134" s="107"/>
      <c r="G134" s="62">
        <f>SUM(G135:G136)</f>
        <v>230100155</v>
      </c>
      <c r="H134" s="63" t="s">
        <v>4</v>
      </c>
      <c r="I134" s="62">
        <f>SUM(I135:I136)</f>
        <v>545524441</v>
      </c>
      <c r="J134" s="63" t="s">
        <v>4</v>
      </c>
    </row>
    <row r="135" spans="1:10" ht="15" customHeight="1">
      <c r="B135" s="91"/>
      <c r="C135" s="89"/>
      <c r="D135" s="89"/>
      <c r="E135" s="89"/>
      <c r="F135" s="107" t="s">
        <v>383</v>
      </c>
      <c r="G135" s="62">
        <v>3387949</v>
      </c>
      <c r="H135" s="63"/>
      <c r="I135" s="62"/>
      <c r="J135" s="63" t="s">
        <v>4</v>
      </c>
    </row>
    <row r="136" spans="1:10" ht="15" customHeight="1">
      <c r="B136" s="91"/>
      <c r="C136" s="89"/>
      <c r="D136" s="89"/>
      <c r="E136" s="89"/>
      <c r="F136" s="107" t="s">
        <v>384</v>
      </c>
      <c r="G136" s="62">
        <v>226712206</v>
      </c>
      <c r="H136" s="63"/>
      <c r="I136" s="62">
        <v>545524441</v>
      </c>
      <c r="J136" s="63" t="s">
        <v>4</v>
      </c>
    </row>
    <row r="137" spans="1:10" ht="15" customHeight="1">
      <c r="B137" s="91"/>
      <c r="C137" s="89"/>
      <c r="D137" s="89" t="s">
        <v>621</v>
      </c>
      <c r="E137" s="89"/>
      <c r="F137" s="107"/>
      <c r="G137" s="92">
        <f>SUM(G138:G139)</f>
        <v>230713848079</v>
      </c>
      <c r="H137" s="63"/>
      <c r="I137" s="92">
        <f>SUM(I138:I139)</f>
        <v>344317402311</v>
      </c>
      <c r="J137" s="63"/>
    </row>
    <row r="138" spans="1:10" ht="15" customHeight="1">
      <c r="B138" s="91"/>
      <c r="C138" s="89"/>
      <c r="D138" s="89"/>
      <c r="E138" s="89" t="s">
        <v>622</v>
      </c>
      <c r="F138" s="107"/>
      <c r="G138" s="62">
        <v>214905689118</v>
      </c>
      <c r="H138" s="63"/>
      <c r="I138" s="62">
        <v>340498917639</v>
      </c>
      <c r="J138" s="63"/>
    </row>
    <row r="139" spans="1:10" ht="15" customHeight="1">
      <c r="B139" s="91"/>
      <c r="C139" s="89"/>
      <c r="D139" s="89"/>
      <c r="E139" s="89" t="s">
        <v>623</v>
      </c>
      <c r="F139" s="107"/>
      <c r="G139" s="62">
        <v>15808158961</v>
      </c>
      <c r="H139" s="63"/>
      <c r="I139" s="62">
        <v>3818484672</v>
      </c>
      <c r="J139" s="63"/>
    </row>
    <row r="140" spans="1:10" ht="15" customHeight="1">
      <c r="B140" s="91"/>
      <c r="C140" s="89"/>
      <c r="D140" s="89" t="s">
        <v>641</v>
      </c>
      <c r="E140" s="89"/>
      <c r="F140" s="107"/>
      <c r="G140" s="62">
        <v>430208006</v>
      </c>
      <c r="H140" s="63"/>
      <c r="I140" s="62">
        <v>242448448</v>
      </c>
      <c r="J140" s="63" t="s">
        <v>4</v>
      </c>
    </row>
    <row r="141" spans="1:10" ht="15" customHeight="1">
      <c r="B141" s="91"/>
      <c r="C141" s="89"/>
      <c r="D141" s="89" t="s">
        <v>624</v>
      </c>
      <c r="E141" s="89"/>
      <c r="F141" s="107"/>
      <c r="G141" s="62"/>
      <c r="H141" s="63" t="s">
        <v>4</v>
      </c>
      <c r="I141" s="62"/>
      <c r="J141" s="63" t="s">
        <v>4</v>
      </c>
    </row>
    <row r="142" spans="1:10" ht="15" customHeight="1">
      <c r="B142" s="91"/>
      <c r="C142" s="89" t="s">
        <v>385</v>
      </c>
      <c r="D142" s="89"/>
      <c r="E142" s="89"/>
      <c r="F142" s="107"/>
      <c r="G142" s="62" t="s">
        <v>4</v>
      </c>
      <c r="H142" s="63">
        <f>SUM(G143,G147,G154,G155)</f>
        <v>8273583000</v>
      </c>
      <c r="I142" s="62" t="s">
        <v>4</v>
      </c>
      <c r="J142" s="63">
        <f>SUM(I143,I147,I154,I155)</f>
        <v>6381723417</v>
      </c>
    </row>
    <row r="143" spans="1:10" ht="15" customHeight="1">
      <c r="B143" s="91"/>
      <c r="C143" s="89"/>
      <c r="D143" s="89" t="s">
        <v>386</v>
      </c>
      <c r="E143" s="89"/>
      <c r="F143" s="107"/>
      <c r="G143" s="62">
        <f>SUM(G144:G146)</f>
        <v>750925746</v>
      </c>
      <c r="H143" s="63" t="s">
        <v>4</v>
      </c>
      <c r="I143" s="62">
        <f>SUM(I144:I146)</f>
        <v>804927980</v>
      </c>
      <c r="J143" s="63" t="s">
        <v>4</v>
      </c>
    </row>
    <row r="144" spans="1:10" ht="15" customHeight="1">
      <c r="B144" s="91"/>
      <c r="C144" s="89"/>
      <c r="D144" s="89"/>
      <c r="E144" s="89" t="s">
        <v>387</v>
      </c>
      <c r="F144" s="107"/>
      <c r="G144" s="62">
        <v>744920286</v>
      </c>
      <c r="H144" s="63"/>
      <c r="I144" s="62">
        <v>792824790</v>
      </c>
      <c r="J144" s="63" t="s">
        <v>4</v>
      </c>
    </row>
    <row r="145" spans="1:10" ht="15" customHeight="1">
      <c r="B145" s="91"/>
      <c r="C145" s="89"/>
      <c r="D145" s="89"/>
      <c r="E145" s="89" t="s">
        <v>388</v>
      </c>
      <c r="F145" s="107"/>
      <c r="G145" s="62"/>
      <c r="H145" s="63"/>
      <c r="I145" s="62">
        <v>4000000</v>
      </c>
      <c r="J145" s="63" t="s">
        <v>4</v>
      </c>
    </row>
    <row r="146" spans="1:10" ht="15" customHeight="1">
      <c r="B146" s="91"/>
      <c r="C146" s="89"/>
      <c r="D146" s="89"/>
      <c r="E146" s="89" t="s">
        <v>389</v>
      </c>
      <c r="F146" s="107"/>
      <c r="G146" s="62">
        <v>6005460</v>
      </c>
      <c r="H146" s="63"/>
      <c r="I146" s="62">
        <v>8103190</v>
      </c>
      <c r="J146" s="63" t="s">
        <v>4</v>
      </c>
    </row>
    <row r="147" spans="1:10" ht="15" customHeight="1">
      <c r="B147" s="91"/>
      <c r="C147" s="89"/>
      <c r="D147" s="89" t="s">
        <v>390</v>
      </c>
      <c r="E147" s="89"/>
      <c r="F147" s="107"/>
      <c r="G147" s="62">
        <f>SUM(G148:G150)</f>
        <v>6854514145</v>
      </c>
      <c r="H147" s="63" t="s">
        <v>4</v>
      </c>
      <c r="I147" s="62">
        <f>SUM(I148:I150)</f>
        <v>4561121736</v>
      </c>
      <c r="J147" s="63" t="s">
        <v>4</v>
      </c>
    </row>
    <row r="148" spans="1:10" ht="15" customHeight="1">
      <c r="B148" s="91"/>
      <c r="C148" s="89"/>
      <c r="D148" s="89"/>
      <c r="E148" s="89" t="s">
        <v>391</v>
      </c>
      <c r="F148" s="107"/>
      <c r="G148" s="62">
        <v>657190753</v>
      </c>
      <c r="H148" s="63"/>
      <c r="I148" s="62">
        <v>725245366</v>
      </c>
      <c r="J148" s="63" t="s">
        <v>4</v>
      </c>
    </row>
    <row r="149" spans="1:10" ht="15" customHeight="1">
      <c r="B149" s="91"/>
      <c r="C149" s="89"/>
      <c r="D149" s="89"/>
      <c r="E149" s="89" t="s">
        <v>392</v>
      </c>
      <c r="F149" s="107"/>
      <c r="G149" s="62">
        <v>5624057674</v>
      </c>
      <c r="H149" s="63"/>
      <c r="I149" s="62">
        <v>3319540940</v>
      </c>
      <c r="J149" s="63" t="s">
        <v>4</v>
      </c>
    </row>
    <row r="150" spans="1:10" ht="15" customHeight="1">
      <c r="B150" s="91"/>
      <c r="C150" s="89"/>
      <c r="D150" s="89"/>
      <c r="E150" s="89" t="s">
        <v>393</v>
      </c>
      <c r="F150" s="107"/>
      <c r="G150" s="62">
        <f>SUM(G151:G153)</f>
        <v>573265718</v>
      </c>
      <c r="H150" s="63"/>
      <c r="I150" s="62">
        <f>SUM(I151:I153)</f>
        <v>516335430</v>
      </c>
      <c r="J150" s="63" t="s">
        <v>4</v>
      </c>
    </row>
    <row r="151" spans="1:10" ht="15" customHeight="1">
      <c r="B151" s="91"/>
      <c r="C151" s="89"/>
      <c r="D151" s="89"/>
      <c r="E151" s="89"/>
      <c r="F151" s="107" t="s">
        <v>394</v>
      </c>
      <c r="G151" s="62">
        <v>572649880</v>
      </c>
      <c r="H151" s="63"/>
      <c r="I151" s="62">
        <v>516181519</v>
      </c>
      <c r="J151" s="63" t="s">
        <v>4</v>
      </c>
    </row>
    <row r="152" spans="1:10" ht="15" customHeight="1">
      <c r="A152" s="113"/>
      <c r="B152" s="91"/>
      <c r="C152" s="89"/>
      <c r="D152" s="89"/>
      <c r="E152" s="89"/>
      <c r="F152" s="107" t="s">
        <v>395</v>
      </c>
      <c r="G152" s="62">
        <v>615838</v>
      </c>
      <c r="H152" s="63"/>
      <c r="I152" s="62">
        <v>153911</v>
      </c>
      <c r="J152" s="63" t="s">
        <v>4</v>
      </c>
    </row>
    <row r="153" spans="1:10" ht="15" customHeight="1">
      <c r="B153" s="91"/>
      <c r="C153" s="89"/>
      <c r="D153" s="89"/>
      <c r="E153" s="89"/>
      <c r="F153" s="107" t="s">
        <v>221</v>
      </c>
      <c r="G153" s="62"/>
      <c r="H153" s="63"/>
      <c r="I153" s="62"/>
      <c r="J153" s="63" t="s">
        <v>4</v>
      </c>
    </row>
    <row r="154" spans="1:10" ht="15" customHeight="1">
      <c r="B154" s="91"/>
      <c r="C154" s="89"/>
      <c r="D154" s="89" t="s">
        <v>496</v>
      </c>
      <c r="E154" s="89"/>
      <c r="F154" s="107"/>
      <c r="G154" s="62">
        <v>110180</v>
      </c>
      <c r="H154" s="63"/>
      <c r="I154" s="62">
        <v>314452545</v>
      </c>
      <c r="J154" s="63"/>
    </row>
    <row r="155" spans="1:10" ht="15" customHeight="1">
      <c r="B155" s="91"/>
      <c r="C155" s="89"/>
      <c r="D155" s="89" t="s">
        <v>497</v>
      </c>
      <c r="E155" s="89"/>
      <c r="F155" s="107"/>
      <c r="G155" s="62">
        <v>668032929</v>
      </c>
      <c r="H155" s="63"/>
      <c r="I155" s="62">
        <f>693118594+8102562</f>
        <v>701221156</v>
      </c>
      <c r="J155" s="63" t="s">
        <v>4</v>
      </c>
    </row>
    <row r="156" spans="1:10" ht="15" customHeight="1">
      <c r="B156" s="91"/>
      <c r="C156" s="89" t="s">
        <v>396</v>
      </c>
      <c r="D156" s="89"/>
      <c r="E156" s="89"/>
      <c r="F156" s="107"/>
      <c r="G156" s="62" t="s">
        <v>4</v>
      </c>
      <c r="H156" s="63">
        <f>SUM(G157:G158)</f>
        <v>2375206645</v>
      </c>
      <c r="I156" s="62" t="s">
        <v>4</v>
      </c>
      <c r="J156" s="63">
        <f>SUM(I157:I158)</f>
        <v>2459513424</v>
      </c>
    </row>
    <row r="157" spans="1:10" ht="15" customHeight="1">
      <c r="B157" s="91"/>
      <c r="C157" s="89"/>
      <c r="D157" s="89" t="s">
        <v>397</v>
      </c>
      <c r="E157" s="89"/>
      <c r="F157" s="107"/>
      <c r="G157" s="62">
        <v>2125856007</v>
      </c>
      <c r="H157" s="63"/>
      <c r="I157" s="62">
        <v>1989189302</v>
      </c>
      <c r="J157" s="63" t="s">
        <v>4</v>
      </c>
    </row>
    <row r="158" spans="1:10" ht="15" customHeight="1">
      <c r="B158" s="91"/>
      <c r="C158" s="89"/>
      <c r="D158" s="89" t="s">
        <v>398</v>
      </c>
      <c r="E158" s="89"/>
      <c r="F158" s="107"/>
      <c r="G158" s="62">
        <v>249350638</v>
      </c>
      <c r="H158" s="63"/>
      <c r="I158" s="62">
        <f>17572551703-17102227581</f>
        <v>470324122</v>
      </c>
      <c r="J158" s="63" t="s">
        <v>4</v>
      </c>
    </row>
    <row r="159" spans="1:10" ht="15" customHeight="1">
      <c r="B159" s="91"/>
      <c r="C159" s="89" t="s">
        <v>399</v>
      </c>
      <c r="D159" s="89"/>
      <c r="E159" s="89"/>
      <c r="F159" s="107"/>
      <c r="G159" s="62" t="s">
        <v>4</v>
      </c>
      <c r="H159" s="63">
        <f>SUM(G160:G162)</f>
        <v>2075290566</v>
      </c>
      <c r="I159" s="62" t="s">
        <v>4</v>
      </c>
      <c r="J159" s="63">
        <f>SUM(I160:I162)</f>
        <v>779529247</v>
      </c>
    </row>
    <row r="160" spans="1:10" ht="15" customHeight="1">
      <c r="B160" s="91"/>
      <c r="C160" s="89"/>
      <c r="D160" s="89" t="s">
        <v>400</v>
      </c>
      <c r="E160" s="89"/>
      <c r="F160" s="107"/>
      <c r="G160" s="62">
        <v>1563636991</v>
      </c>
      <c r="H160" s="63"/>
      <c r="I160" s="62">
        <v>156031510</v>
      </c>
      <c r="J160" s="63" t="s">
        <v>4</v>
      </c>
    </row>
    <row r="161" spans="2:10" ht="15" customHeight="1">
      <c r="B161" s="91"/>
      <c r="C161" s="89"/>
      <c r="D161" s="89" t="s">
        <v>401</v>
      </c>
      <c r="E161" s="89"/>
      <c r="F161" s="107"/>
      <c r="G161" s="62">
        <v>127183756</v>
      </c>
      <c r="H161" s="63"/>
      <c r="I161" s="62">
        <v>54947669</v>
      </c>
      <c r="J161" s="63" t="s">
        <v>4</v>
      </c>
    </row>
    <row r="162" spans="2:10" ht="15" customHeight="1">
      <c r="B162" s="91"/>
      <c r="C162" s="89"/>
      <c r="D162" s="89" t="s">
        <v>402</v>
      </c>
      <c r="E162" s="89"/>
      <c r="F162" s="107"/>
      <c r="G162" s="62">
        <v>384469819</v>
      </c>
      <c r="H162" s="63"/>
      <c r="I162" s="62">
        <f>566928800+1621268</f>
        <v>568550068</v>
      </c>
      <c r="J162" s="63" t="s">
        <v>4</v>
      </c>
    </row>
    <row r="163" spans="2:10" ht="15" customHeight="1">
      <c r="B163" s="91"/>
      <c r="C163" s="89" t="s">
        <v>674</v>
      </c>
      <c r="D163" s="89"/>
      <c r="E163" s="89"/>
      <c r="F163" s="107"/>
      <c r="G163" s="62" t="s">
        <v>4</v>
      </c>
      <c r="H163" s="63">
        <f>SUM(G164:G166)</f>
        <v>2963253600</v>
      </c>
      <c r="I163" s="62" t="s">
        <v>4</v>
      </c>
      <c r="J163" s="63">
        <f>SUM(I164:I166)</f>
        <v>2957814000</v>
      </c>
    </row>
    <row r="164" spans="2:10" ht="15" customHeight="1">
      <c r="B164" s="91"/>
      <c r="C164" s="89"/>
      <c r="D164" s="89" t="s">
        <v>403</v>
      </c>
      <c r="E164" s="89"/>
      <c r="F164" s="107"/>
      <c r="G164" s="62">
        <v>2958281600</v>
      </c>
      <c r="H164" s="63"/>
      <c r="I164" s="62">
        <v>2952842000</v>
      </c>
      <c r="J164" s="63" t="s">
        <v>4</v>
      </c>
    </row>
    <row r="165" spans="2:10" ht="15" customHeight="1">
      <c r="B165" s="91"/>
      <c r="C165" s="89"/>
      <c r="D165" s="89" t="s">
        <v>404</v>
      </c>
      <c r="E165" s="89"/>
      <c r="F165" s="107"/>
      <c r="G165" s="62">
        <v>2000000</v>
      </c>
      <c r="H165" s="63"/>
      <c r="I165" s="62">
        <v>2000000</v>
      </c>
      <c r="J165" s="63" t="s">
        <v>4</v>
      </c>
    </row>
    <row r="166" spans="2:10" ht="15" customHeight="1">
      <c r="B166" s="91"/>
      <c r="C166" s="89"/>
      <c r="D166" s="89" t="s">
        <v>405</v>
      </c>
      <c r="E166" s="89"/>
      <c r="F166" s="107"/>
      <c r="G166" s="62">
        <v>2972000</v>
      </c>
      <c r="H166" s="63"/>
      <c r="I166" s="62">
        <v>2972000</v>
      </c>
      <c r="J166" s="63" t="s">
        <v>4</v>
      </c>
    </row>
    <row r="167" spans="2:10" ht="15" customHeight="1">
      <c r="B167" s="91"/>
      <c r="C167" s="89" t="s">
        <v>675</v>
      </c>
      <c r="D167" s="89"/>
      <c r="E167" s="89"/>
      <c r="F167" s="107"/>
      <c r="G167" s="62" t="s">
        <v>4</v>
      </c>
      <c r="H167" s="63">
        <f>SUM(G168:G169)</f>
        <v>284680320</v>
      </c>
      <c r="I167" s="62" t="s">
        <v>4</v>
      </c>
      <c r="J167" s="63">
        <f>SUM(I168:I169)</f>
        <v>6583388365</v>
      </c>
    </row>
    <row r="168" spans="2:10" ht="15" customHeight="1">
      <c r="B168" s="91"/>
      <c r="C168" s="89"/>
      <c r="D168" s="89" t="s">
        <v>406</v>
      </c>
      <c r="E168" s="89"/>
      <c r="F168" s="107"/>
      <c r="G168" s="62">
        <v>284680320</v>
      </c>
      <c r="H168" s="63"/>
      <c r="I168" s="62">
        <v>377145414</v>
      </c>
      <c r="J168" s="63" t="s">
        <v>4</v>
      </c>
    </row>
    <row r="169" spans="2:10" ht="15" customHeight="1">
      <c r="B169" s="91"/>
      <c r="C169" s="89"/>
      <c r="D169" s="89" t="s">
        <v>407</v>
      </c>
      <c r="E169" s="89"/>
      <c r="F169" s="107"/>
      <c r="G169" s="92">
        <f>1113513605-1113513605</f>
        <v>0</v>
      </c>
      <c r="H169" s="63"/>
      <c r="I169" s="62">
        <v>6206242951</v>
      </c>
      <c r="J169" s="63" t="s">
        <v>4</v>
      </c>
    </row>
    <row r="170" spans="2:10" ht="15" customHeight="1">
      <c r="B170" s="91"/>
      <c r="C170" s="89" t="s">
        <v>676</v>
      </c>
      <c r="D170" s="89"/>
      <c r="E170" s="89"/>
      <c r="F170" s="107"/>
      <c r="G170" s="62"/>
      <c r="H170" s="90">
        <f>SUM(G171)</f>
        <v>627362107</v>
      </c>
      <c r="I170" s="62"/>
      <c r="J170" s="90">
        <f>SUM(I171)</f>
        <v>0</v>
      </c>
    </row>
    <row r="171" spans="2:10" ht="15" customHeight="1">
      <c r="B171" s="91"/>
      <c r="C171" s="89"/>
      <c r="D171" s="89" t="s">
        <v>645</v>
      </c>
      <c r="E171" s="89"/>
      <c r="F171" s="107"/>
      <c r="G171" s="62">
        <v>627362107</v>
      </c>
      <c r="H171" s="63"/>
      <c r="I171" s="62"/>
      <c r="J171" s="63"/>
    </row>
    <row r="172" spans="2:10" ht="15" customHeight="1">
      <c r="B172" s="91"/>
      <c r="C172" s="89" t="s">
        <v>669</v>
      </c>
      <c r="D172" s="89"/>
      <c r="E172" s="89"/>
      <c r="F172" s="107"/>
      <c r="G172" s="62" t="s">
        <v>4</v>
      </c>
      <c r="H172" s="63">
        <f>SUM(G173:G174)</f>
        <v>-1137917854</v>
      </c>
      <c r="I172" s="62" t="s">
        <v>4</v>
      </c>
      <c r="J172" s="63">
        <f>SUM(I173:I174)</f>
        <v>-1195708108</v>
      </c>
    </row>
    <row r="173" spans="2:10" ht="15" customHeight="1">
      <c r="B173" s="91"/>
      <c r="C173" s="89"/>
      <c r="D173" s="89" t="s">
        <v>408</v>
      </c>
      <c r="E173" s="89"/>
      <c r="F173" s="107"/>
      <c r="G173" s="62">
        <v>-871703456</v>
      </c>
      <c r="H173" s="63"/>
      <c r="I173" s="62">
        <v>-991762641</v>
      </c>
      <c r="J173" s="63" t="s">
        <v>4</v>
      </c>
    </row>
    <row r="174" spans="2:10" ht="15" customHeight="1">
      <c r="B174" s="91"/>
      <c r="C174" s="89"/>
      <c r="D174" s="89" t="s">
        <v>409</v>
      </c>
      <c r="E174" s="89"/>
      <c r="F174" s="107"/>
      <c r="G174" s="62">
        <v>-266214398</v>
      </c>
      <c r="H174" s="63"/>
      <c r="I174" s="62">
        <v>-203945467</v>
      </c>
      <c r="J174" s="63" t="s">
        <v>4</v>
      </c>
    </row>
    <row r="175" spans="2:10" ht="15" customHeight="1">
      <c r="B175" s="91"/>
      <c r="C175" s="89" t="s">
        <v>677</v>
      </c>
      <c r="D175" s="89"/>
      <c r="E175" s="89"/>
      <c r="F175" s="107"/>
      <c r="G175" s="62"/>
      <c r="H175" s="63">
        <v>-89813892</v>
      </c>
      <c r="I175" s="62"/>
      <c r="J175" s="63">
        <f>-123370003-1621268</f>
        <v>-124991271</v>
      </c>
    </row>
    <row r="176" spans="2:10" ht="15" customHeight="1">
      <c r="B176" s="91" t="s">
        <v>410</v>
      </c>
      <c r="C176" s="89"/>
      <c r="D176" s="89"/>
      <c r="E176" s="89"/>
      <c r="F176" s="107"/>
      <c r="G176" s="62" t="s">
        <v>4</v>
      </c>
      <c r="H176" s="63">
        <f>SUM(H12,H50,H73,H81,H106,H116,H123,H124)</f>
        <v>2085484176923</v>
      </c>
      <c r="I176" s="62" t="s">
        <v>4</v>
      </c>
      <c r="J176" s="63">
        <f>SUM(J12,J50,J73,J81,J106,J116,J123,J124)</f>
        <v>2008674589712</v>
      </c>
    </row>
    <row r="177" spans="2:10" ht="15" customHeight="1">
      <c r="B177" s="91" t="s">
        <v>411</v>
      </c>
      <c r="C177" s="89"/>
      <c r="D177" s="89"/>
      <c r="E177" s="89"/>
      <c r="F177" s="107"/>
      <c r="G177" s="62" t="s">
        <v>4</v>
      </c>
      <c r="H177" s="63" t="s">
        <v>4</v>
      </c>
      <c r="I177" s="62" t="s">
        <v>4</v>
      </c>
      <c r="J177" s="63" t="s">
        <v>4</v>
      </c>
    </row>
    <row r="178" spans="2:10" ht="15" customHeight="1">
      <c r="B178" s="91" t="s">
        <v>412</v>
      </c>
      <c r="C178" s="89"/>
      <c r="D178" s="89"/>
      <c r="E178" s="89"/>
      <c r="F178" s="107"/>
      <c r="G178" s="62" t="s">
        <v>4</v>
      </c>
      <c r="H178" s="63">
        <f>SUM(H179,H213)</f>
        <v>274180970298</v>
      </c>
      <c r="I178" s="62" t="s">
        <v>4</v>
      </c>
      <c r="J178" s="63">
        <f>SUM(J179,J213)</f>
        <v>344073949959</v>
      </c>
    </row>
    <row r="179" spans="2:10" ht="15" customHeight="1">
      <c r="B179" s="91"/>
      <c r="C179" s="89" t="s">
        <v>413</v>
      </c>
      <c r="D179" s="89"/>
      <c r="E179" s="89"/>
      <c r="F179" s="107"/>
      <c r="G179" s="62" t="s">
        <v>4</v>
      </c>
      <c r="H179" s="63">
        <f>SUM(G180,G181,G193,G206,G209,G210)</f>
        <v>272644241018</v>
      </c>
      <c r="I179" s="62" t="s">
        <v>4</v>
      </c>
      <c r="J179" s="63">
        <f>SUM(I180,I181,I193,I206,I209,I210)</f>
        <v>341238158619</v>
      </c>
    </row>
    <row r="180" spans="2:10" ht="15" customHeight="1">
      <c r="B180" s="91"/>
      <c r="C180" s="89"/>
      <c r="D180" s="89" t="s">
        <v>603</v>
      </c>
      <c r="E180" s="89"/>
      <c r="F180" s="107"/>
      <c r="G180" s="62">
        <v>198540553039</v>
      </c>
      <c r="H180" s="63"/>
      <c r="I180" s="62">
        <v>240850998318</v>
      </c>
      <c r="J180" s="63" t="s">
        <v>4</v>
      </c>
    </row>
    <row r="181" spans="2:10" ht="15" customHeight="1">
      <c r="B181" s="91"/>
      <c r="C181" s="89"/>
      <c r="D181" s="89" t="s">
        <v>604</v>
      </c>
      <c r="E181" s="89"/>
      <c r="F181" s="107"/>
      <c r="G181" s="62">
        <f>SUM(G182:G192)</f>
        <v>8513891608</v>
      </c>
      <c r="H181" s="63"/>
      <c r="I181" s="62">
        <f>SUM(I182:I192)</f>
        <v>18175364969</v>
      </c>
      <c r="J181" s="63"/>
    </row>
    <row r="182" spans="2:10" ht="15" customHeight="1">
      <c r="B182" s="91"/>
      <c r="C182" s="89"/>
      <c r="D182" s="89"/>
      <c r="E182" s="89" t="s">
        <v>609</v>
      </c>
      <c r="F182" s="107"/>
      <c r="G182" s="62"/>
      <c r="H182" s="63"/>
      <c r="I182" s="62"/>
      <c r="J182" s="63"/>
    </row>
    <row r="183" spans="2:10" ht="15" customHeight="1">
      <c r="B183" s="91"/>
      <c r="C183" s="89"/>
      <c r="D183" s="89"/>
      <c r="E183" s="89" t="s">
        <v>563</v>
      </c>
      <c r="F183" s="107"/>
      <c r="G183" s="62">
        <v>2211648913</v>
      </c>
      <c r="H183" s="63"/>
      <c r="I183" s="62">
        <v>627640510</v>
      </c>
      <c r="J183" s="63" t="s">
        <v>4</v>
      </c>
    </row>
    <row r="184" spans="2:10" ht="15" customHeight="1">
      <c r="B184" s="91"/>
      <c r="C184" s="89"/>
      <c r="D184" s="89"/>
      <c r="E184" s="89" t="s">
        <v>564</v>
      </c>
      <c r="F184" s="107"/>
      <c r="G184" s="62">
        <v>269022026</v>
      </c>
      <c r="H184" s="63"/>
      <c r="I184" s="62">
        <v>175248353</v>
      </c>
      <c r="J184" s="63" t="s">
        <v>4</v>
      </c>
    </row>
    <row r="185" spans="2:10" ht="15" customHeight="1">
      <c r="B185" s="91"/>
      <c r="C185" s="89"/>
      <c r="D185" s="89"/>
      <c r="E185" s="89" t="s">
        <v>565</v>
      </c>
      <c r="F185" s="107"/>
      <c r="G185" s="62">
        <v>168124762</v>
      </c>
      <c r="H185" s="63"/>
      <c r="I185" s="62">
        <v>1292004845</v>
      </c>
      <c r="J185" s="63" t="s">
        <v>4</v>
      </c>
    </row>
    <row r="186" spans="2:10" ht="15" customHeight="1">
      <c r="B186" s="91"/>
      <c r="C186" s="89"/>
      <c r="D186" s="89"/>
      <c r="E186" s="89" t="s">
        <v>566</v>
      </c>
      <c r="F186" s="107"/>
      <c r="G186" s="62"/>
      <c r="H186" s="63"/>
      <c r="I186" s="62">
        <v>685672</v>
      </c>
      <c r="J186" s="63"/>
    </row>
    <row r="187" spans="2:10" ht="15" customHeight="1">
      <c r="B187" s="91"/>
      <c r="C187" s="89"/>
      <c r="D187" s="89"/>
      <c r="E187" s="89" t="s">
        <v>567</v>
      </c>
      <c r="F187" s="107"/>
      <c r="G187" s="62">
        <v>1838512882</v>
      </c>
      <c r="H187" s="63"/>
      <c r="I187" s="62">
        <v>13053145528</v>
      </c>
      <c r="J187" s="63" t="s">
        <v>4</v>
      </c>
    </row>
    <row r="188" spans="2:10" ht="15" customHeight="1">
      <c r="B188" s="91"/>
      <c r="C188" s="89"/>
      <c r="D188" s="89"/>
      <c r="E188" s="89" t="s">
        <v>569</v>
      </c>
      <c r="F188" s="107"/>
      <c r="G188" s="62">
        <v>34108019</v>
      </c>
      <c r="H188" s="63"/>
      <c r="I188" s="62">
        <v>86979940</v>
      </c>
      <c r="J188" s="63" t="s">
        <v>4</v>
      </c>
    </row>
    <row r="189" spans="2:10" ht="15" customHeight="1">
      <c r="B189" s="91"/>
      <c r="C189" s="89"/>
      <c r="D189" s="89"/>
      <c r="E189" s="89" t="s">
        <v>550</v>
      </c>
      <c r="F189" s="107"/>
      <c r="G189" s="62">
        <v>124463903</v>
      </c>
      <c r="H189" s="63"/>
      <c r="I189" s="62">
        <v>57896222</v>
      </c>
      <c r="J189" s="63" t="s">
        <v>4</v>
      </c>
    </row>
    <row r="190" spans="2:10" ht="15" customHeight="1">
      <c r="B190" s="91"/>
      <c r="C190" s="89"/>
      <c r="D190" s="89"/>
      <c r="E190" s="89" t="s">
        <v>551</v>
      </c>
      <c r="F190" s="107"/>
      <c r="G190" s="62">
        <v>34129229</v>
      </c>
      <c r="H190" s="63"/>
      <c r="I190" s="62">
        <v>35886351</v>
      </c>
      <c r="J190" s="63" t="s">
        <v>4</v>
      </c>
    </row>
    <row r="191" spans="2:10" ht="15" customHeight="1">
      <c r="B191" s="91"/>
      <c r="C191" s="89"/>
      <c r="D191" s="89"/>
      <c r="E191" s="89" t="s">
        <v>552</v>
      </c>
      <c r="F191" s="107"/>
      <c r="G191" s="62">
        <v>1232159</v>
      </c>
      <c r="H191" s="63"/>
      <c r="I191" s="62">
        <v>1263768</v>
      </c>
      <c r="J191" s="63" t="s">
        <v>4</v>
      </c>
    </row>
    <row r="192" spans="2:10" ht="15" customHeight="1">
      <c r="B192" s="91"/>
      <c r="C192" s="89"/>
      <c r="D192" s="89"/>
      <c r="E192" s="89" t="s">
        <v>568</v>
      </c>
      <c r="F192" s="107"/>
      <c r="G192" s="92">
        <v>3832649715</v>
      </c>
      <c r="H192" s="90"/>
      <c r="I192" s="92">
        <v>2844613780</v>
      </c>
      <c r="J192" s="90" t="s">
        <v>4</v>
      </c>
    </row>
    <row r="193" spans="2:10" ht="15" customHeight="1">
      <c r="B193" s="91"/>
      <c r="C193" s="89"/>
      <c r="D193" s="89" t="s">
        <v>605</v>
      </c>
      <c r="E193" s="89"/>
      <c r="F193" s="107"/>
      <c r="G193" s="62">
        <f>SUM(G194,G195,G204)</f>
        <v>65220053349</v>
      </c>
      <c r="H193" s="63" t="s">
        <v>4</v>
      </c>
      <c r="I193" s="62">
        <f>SUM(I194,I195,I204)</f>
        <v>60986913132</v>
      </c>
      <c r="J193" s="63" t="s">
        <v>4</v>
      </c>
    </row>
    <row r="194" spans="2:10" ht="15" customHeight="1">
      <c r="B194" s="91"/>
      <c r="C194" s="89"/>
      <c r="D194" s="89"/>
      <c r="E194" s="89" t="s">
        <v>414</v>
      </c>
      <c r="F194" s="107"/>
      <c r="G194" s="62">
        <v>56004338446</v>
      </c>
      <c r="H194" s="63"/>
      <c r="I194" s="62">
        <v>54776313935</v>
      </c>
      <c r="J194" s="63" t="s">
        <v>4</v>
      </c>
    </row>
    <row r="195" spans="2:10" ht="15" customHeight="1">
      <c r="B195" s="91"/>
      <c r="C195" s="89"/>
      <c r="D195" s="89"/>
      <c r="E195" s="89" t="s">
        <v>415</v>
      </c>
      <c r="F195" s="107"/>
      <c r="G195" s="62">
        <f>SUM(G196:G203)</f>
        <v>8102256423</v>
      </c>
      <c r="H195" s="63" t="s">
        <v>4</v>
      </c>
      <c r="I195" s="62">
        <f>SUM(I196:I203)</f>
        <v>5544935177</v>
      </c>
      <c r="J195" s="63" t="s">
        <v>4</v>
      </c>
    </row>
    <row r="196" spans="2:10" ht="15" customHeight="1">
      <c r="B196" s="91"/>
      <c r="C196" s="89"/>
      <c r="D196" s="89"/>
      <c r="E196" s="89"/>
      <c r="F196" s="107" t="s">
        <v>416</v>
      </c>
      <c r="G196" s="62">
        <v>7477221252</v>
      </c>
      <c r="H196" s="63"/>
      <c r="I196" s="62">
        <v>5419087989</v>
      </c>
      <c r="J196" s="63" t="s">
        <v>4</v>
      </c>
    </row>
    <row r="197" spans="2:10" ht="15" customHeight="1">
      <c r="B197" s="91"/>
      <c r="C197" s="89"/>
      <c r="D197" s="89"/>
      <c r="E197" s="89"/>
      <c r="F197" s="107" t="s">
        <v>417</v>
      </c>
      <c r="G197" s="62">
        <v>21293950</v>
      </c>
      <c r="H197" s="63"/>
      <c r="I197" s="62">
        <v>28777659</v>
      </c>
      <c r="J197" s="63" t="s">
        <v>4</v>
      </c>
    </row>
    <row r="198" spans="2:10" ht="15" customHeight="1">
      <c r="B198" s="91"/>
      <c r="C198" s="89"/>
      <c r="D198" s="89"/>
      <c r="E198" s="89"/>
      <c r="F198" s="107" t="s">
        <v>418</v>
      </c>
      <c r="G198" s="62">
        <v>116167</v>
      </c>
      <c r="H198" s="63"/>
      <c r="I198" s="62">
        <v>86464</v>
      </c>
      <c r="J198" s="63" t="s">
        <v>4</v>
      </c>
    </row>
    <row r="199" spans="2:10" ht="15" customHeight="1">
      <c r="B199" s="91"/>
      <c r="C199" s="89"/>
      <c r="D199" s="89"/>
      <c r="E199" s="89"/>
      <c r="F199" s="107" t="s">
        <v>419</v>
      </c>
      <c r="G199" s="62">
        <v>596079340</v>
      </c>
      <c r="H199" s="63"/>
      <c r="I199" s="62">
        <v>89240974</v>
      </c>
      <c r="J199" s="63" t="s">
        <v>4</v>
      </c>
    </row>
    <row r="200" spans="2:10" ht="15" customHeight="1">
      <c r="B200" s="91"/>
      <c r="C200" s="89"/>
      <c r="D200" s="89"/>
      <c r="E200" s="89"/>
      <c r="F200" s="107" t="s">
        <v>420</v>
      </c>
      <c r="G200" s="62">
        <v>36098</v>
      </c>
      <c r="H200" s="63"/>
      <c r="I200" s="62">
        <v>61234</v>
      </c>
      <c r="J200" s="63" t="s">
        <v>4</v>
      </c>
    </row>
    <row r="201" spans="2:10" ht="15" customHeight="1">
      <c r="B201" s="91"/>
      <c r="C201" s="89"/>
      <c r="D201" s="89"/>
      <c r="E201" s="89"/>
      <c r="F201" s="107" t="s">
        <v>421</v>
      </c>
      <c r="G201" s="62">
        <v>6905874</v>
      </c>
      <c r="H201" s="63"/>
      <c r="I201" s="62">
        <v>6905874</v>
      </c>
      <c r="J201" s="63" t="s">
        <v>4</v>
      </c>
    </row>
    <row r="202" spans="2:10" ht="15" customHeight="1">
      <c r="B202" s="91"/>
      <c r="C202" s="89"/>
      <c r="D202" s="89"/>
      <c r="E202" s="89"/>
      <c r="F202" s="107" t="s">
        <v>422</v>
      </c>
      <c r="G202" s="62">
        <v>602544</v>
      </c>
      <c r="H202" s="63"/>
      <c r="I202" s="62">
        <v>602544</v>
      </c>
      <c r="J202" s="63" t="s">
        <v>4</v>
      </c>
    </row>
    <row r="203" spans="2:10" ht="15" customHeight="1">
      <c r="B203" s="91"/>
      <c r="C203" s="89"/>
      <c r="D203" s="89"/>
      <c r="E203" s="89"/>
      <c r="F203" s="107" t="s">
        <v>423</v>
      </c>
      <c r="G203" s="62">
        <v>1198</v>
      </c>
      <c r="H203" s="63"/>
      <c r="I203" s="62">
        <v>172439</v>
      </c>
      <c r="J203" s="63" t="s">
        <v>4</v>
      </c>
    </row>
    <row r="204" spans="2:10" ht="15" customHeight="1">
      <c r="B204" s="91"/>
      <c r="C204" s="89"/>
      <c r="D204" s="89"/>
      <c r="E204" s="89" t="s">
        <v>424</v>
      </c>
      <c r="F204" s="107"/>
      <c r="G204" s="62">
        <f>G205</f>
        <v>1113458480</v>
      </c>
      <c r="H204" s="63" t="s">
        <v>4</v>
      </c>
      <c r="I204" s="62">
        <f>I205</f>
        <v>665664020</v>
      </c>
      <c r="J204" s="63" t="s">
        <v>4</v>
      </c>
    </row>
    <row r="205" spans="2:10" ht="15" customHeight="1">
      <c r="B205" s="91"/>
      <c r="C205" s="89"/>
      <c r="D205" s="89"/>
      <c r="E205" s="89"/>
      <c r="F205" s="107" t="s">
        <v>425</v>
      </c>
      <c r="G205" s="62">
        <v>1113458480</v>
      </c>
      <c r="H205" s="63"/>
      <c r="I205" s="62">
        <v>665664020</v>
      </c>
      <c r="J205" s="63" t="s">
        <v>4</v>
      </c>
    </row>
    <row r="206" spans="2:10" ht="15" customHeight="1">
      <c r="B206" s="91"/>
      <c r="C206" s="89"/>
      <c r="D206" s="89" t="s">
        <v>606</v>
      </c>
      <c r="E206" s="89"/>
      <c r="F206" s="107"/>
      <c r="G206" s="62" t="s">
        <v>4</v>
      </c>
      <c r="H206" s="63" t="s">
        <v>4</v>
      </c>
      <c r="I206" s="62" t="s">
        <v>4</v>
      </c>
      <c r="J206" s="63" t="s">
        <v>4</v>
      </c>
    </row>
    <row r="207" spans="2:10" ht="15" customHeight="1">
      <c r="B207" s="91"/>
      <c r="C207" s="89"/>
      <c r="D207" s="89"/>
      <c r="E207" s="89" t="s">
        <v>426</v>
      </c>
      <c r="F207" s="107"/>
      <c r="G207" s="62" t="s">
        <v>4</v>
      </c>
      <c r="H207" s="63" t="s">
        <v>4</v>
      </c>
      <c r="I207" s="62" t="s">
        <v>4</v>
      </c>
      <c r="J207" s="63" t="s">
        <v>4</v>
      </c>
    </row>
    <row r="208" spans="2:10" ht="15" customHeight="1">
      <c r="B208" s="91"/>
      <c r="C208" s="89"/>
      <c r="D208" s="89"/>
      <c r="E208" s="89" t="s">
        <v>647</v>
      </c>
      <c r="F208" s="107"/>
      <c r="G208" s="62" t="s">
        <v>4</v>
      </c>
      <c r="H208" s="63" t="s">
        <v>4</v>
      </c>
      <c r="I208" s="62" t="s">
        <v>4</v>
      </c>
      <c r="J208" s="63" t="s">
        <v>4</v>
      </c>
    </row>
    <row r="209" spans="2:10" ht="15" customHeight="1">
      <c r="B209" s="91"/>
      <c r="C209" s="89"/>
      <c r="D209" s="89" t="s">
        <v>607</v>
      </c>
      <c r="E209" s="89"/>
      <c r="F209" s="107"/>
      <c r="G209" s="62">
        <v>369383784</v>
      </c>
      <c r="H209" s="63"/>
      <c r="I209" s="62">
        <v>21224675126</v>
      </c>
      <c r="J209" s="63" t="s">
        <v>4</v>
      </c>
    </row>
    <row r="210" spans="2:10" ht="15" customHeight="1">
      <c r="B210" s="91"/>
      <c r="C210" s="89"/>
      <c r="D210" s="89" t="s">
        <v>608</v>
      </c>
      <c r="E210" s="89"/>
      <c r="F210" s="107"/>
      <c r="G210" s="62">
        <f>SUM(G211:G212)</f>
        <v>359238</v>
      </c>
      <c r="H210" s="63" t="s">
        <v>4</v>
      </c>
      <c r="I210" s="62">
        <f>SUM(I211:I212)</f>
        <v>207074</v>
      </c>
      <c r="J210" s="63" t="s">
        <v>4</v>
      </c>
    </row>
    <row r="211" spans="2:10" ht="15" customHeight="1">
      <c r="B211" s="91"/>
      <c r="C211" s="89"/>
      <c r="D211" s="89"/>
      <c r="E211" s="89" t="s">
        <v>610</v>
      </c>
      <c r="F211" s="107"/>
      <c r="G211" s="92">
        <v>359238</v>
      </c>
      <c r="H211" s="90"/>
      <c r="I211" s="92">
        <v>207074</v>
      </c>
      <c r="J211" s="90" t="s">
        <v>4</v>
      </c>
    </row>
    <row r="212" spans="2:10" ht="15" customHeight="1">
      <c r="B212" s="91"/>
      <c r="C212" s="89"/>
      <c r="D212" s="89"/>
      <c r="E212" s="89" t="s">
        <v>665</v>
      </c>
      <c r="F212" s="107"/>
      <c r="G212" s="92"/>
      <c r="H212" s="90"/>
      <c r="I212" s="92"/>
      <c r="J212" s="90"/>
    </row>
    <row r="213" spans="2:10" ht="15" customHeight="1">
      <c r="B213" s="91"/>
      <c r="C213" s="89" t="s">
        <v>427</v>
      </c>
      <c r="D213" s="89"/>
      <c r="E213" s="89"/>
      <c r="F213" s="107"/>
      <c r="G213" s="92" t="s">
        <v>4</v>
      </c>
      <c r="H213" s="90">
        <f>SUM(G214)</f>
        <v>1536729280</v>
      </c>
      <c r="I213" s="92" t="s">
        <v>4</v>
      </c>
      <c r="J213" s="90">
        <f>SUM(I214)</f>
        <v>2835791340</v>
      </c>
    </row>
    <row r="214" spans="2:10" ht="15" customHeight="1">
      <c r="B214" s="91"/>
      <c r="C214" s="89"/>
      <c r="D214" s="89" t="s">
        <v>428</v>
      </c>
      <c r="E214" s="89"/>
      <c r="F214" s="107"/>
      <c r="G214" s="92">
        <v>1536729280</v>
      </c>
      <c r="H214" s="90"/>
      <c r="I214" s="92">
        <v>2835791340</v>
      </c>
      <c r="J214" s="90" t="s">
        <v>4</v>
      </c>
    </row>
    <row r="215" spans="2:10" ht="15" customHeight="1">
      <c r="B215" s="91" t="s">
        <v>429</v>
      </c>
      <c r="C215" s="89"/>
      <c r="D215" s="89"/>
      <c r="E215" s="89"/>
      <c r="F215" s="107"/>
      <c r="G215" s="92" t="s">
        <v>4</v>
      </c>
      <c r="H215" s="90">
        <f>SUM(H216,H220)</f>
        <v>53345618073</v>
      </c>
      <c r="I215" s="92" t="s">
        <v>4</v>
      </c>
      <c r="J215" s="90">
        <f>SUM(J216,J220)</f>
        <v>28769288994</v>
      </c>
    </row>
    <row r="216" spans="2:10" ht="15" customHeight="1">
      <c r="B216" s="91"/>
      <c r="C216" s="89" t="s">
        <v>430</v>
      </c>
      <c r="D216" s="89"/>
      <c r="E216" s="89"/>
      <c r="F216" s="107"/>
      <c r="G216" s="92" t="s">
        <v>4</v>
      </c>
      <c r="H216" s="90">
        <f>SUM(G217:G219)</f>
        <v>52128020500</v>
      </c>
      <c r="I216" s="92" t="s">
        <v>4</v>
      </c>
      <c r="J216" s="90">
        <f>SUM(I217:I219)</f>
        <v>26568873250</v>
      </c>
    </row>
    <row r="217" spans="2:10" ht="15" customHeight="1">
      <c r="B217" s="91"/>
      <c r="C217" s="89"/>
      <c r="D217" s="89" t="s">
        <v>326</v>
      </c>
      <c r="E217" s="89"/>
      <c r="F217" s="107"/>
      <c r="G217" s="92">
        <v>11590060500</v>
      </c>
      <c r="H217" s="90"/>
      <c r="I217" s="92">
        <v>26568873250</v>
      </c>
      <c r="J217" s="90" t="s">
        <v>4</v>
      </c>
    </row>
    <row r="218" spans="2:10" ht="15" customHeight="1">
      <c r="B218" s="91"/>
      <c r="C218" s="89"/>
      <c r="D218" s="89" t="s">
        <v>431</v>
      </c>
      <c r="E218" s="89"/>
      <c r="F218" s="107"/>
      <c r="G218" s="92">
        <v>40537960000</v>
      </c>
      <c r="H218" s="90"/>
      <c r="I218" s="92"/>
      <c r="J218" s="90" t="s">
        <v>4</v>
      </c>
    </row>
    <row r="219" spans="2:10" ht="15" customHeight="1">
      <c r="B219" s="91"/>
      <c r="C219" s="89"/>
      <c r="D219" s="89" t="s">
        <v>666</v>
      </c>
      <c r="E219" s="89"/>
      <c r="F219" s="107"/>
      <c r="G219" s="92"/>
      <c r="H219" s="90"/>
      <c r="I219" s="92"/>
      <c r="J219" s="90"/>
    </row>
    <row r="220" spans="2:10" ht="15" customHeight="1">
      <c r="B220" s="91"/>
      <c r="C220" s="89" t="s">
        <v>432</v>
      </c>
      <c r="D220" s="89"/>
      <c r="E220" s="89"/>
      <c r="F220" s="107"/>
      <c r="G220" s="92" t="s">
        <v>4</v>
      </c>
      <c r="H220" s="90">
        <f>SUM(G221,G223)</f>
        <v>1217597573</v>
      </c>
      <c r="I220" s="92" t="s">
        <v>4</v>
      </c>
      <c r="J220" s="90">
        <f>SUM(I221,I223)</f>
        <v>2200415744</v>
      </c>
    </row>
    <row r="221" spans="2:10" ht="15" customHeight="1">
      <c r="B221" s="91"/>
      <c r="C221" s="89"/>
      <c r="D221" s="89" t="s">
        <v>332</v>
      </c>
      <c r="E221" s="89"/>
      <c r="F221" s="107"/>
      <c r="G221" s="92">
        <f>SUM(G222)</f>
        <v>835025000</v>
      </c>
      <c r="H221" s="90" t="s">
        <v>4</v>
      </c>
      <c r="I221" s="92">
        <f>SUM(I222)</f>
        <v>2175061000</v>
      </c>
      <c r="J221" s="90" t="s">
        <v>4</v>
      </c>
    </row>
    <row r="222" spans="2:10" ht="15" customHeight="1">
      <c r="B222" s="91"/>
      <c r="C222" s="89"/>
      <c r="D222" s="89"/>
      <c r="E222" s="89" t="s">
        <v>333</v>
      </c>
      <c r="F222" s="107"/>
      <c r="G222" s="92">
        <v>835025000</v>
      </c>
      <c r="H222" s="90"/>
      <c r="I222" s="92">
        <v>2175061000</v>
      </c>
      <c r="J222" s="90" t="s">
        <v>4</v>
      </c>
    </row>
    <row r="223" spans="2:10" ht="15" customHeight="1">
      <c r="B223" s="91"/>
      <c r="C223" s="89"/>
      <c r="D223" s="89" t="s">
        <v>501</v>
      </c>
      <c r="E223" s="89"/>
      <c r="F223" s="107"/>
      <c r="G223" s="92">
        <f>SUM(G224:G226)</f>
        <v>382572573</v>
      </c>
      <c r="H223" s="90" t="s">
        <v>4</v>
      </c>
      <c r="I223" s="92">
        <f>SUM(I224:I226)</f>
        <v>25354744</v>
      </c>
      <c r="J223" s="90" t="s">
        <v>4</v>
      </c>
    </row>
    <row r="224" spans="2:10" ht="15" customHeight="1">
      <c r="B224" s="91"/>
      <c r="C224" s="89"/>
      <c r="D224" s="89"/>
      <c r="E224" s="89" t="s">
        <v>639</v>
      </c>
      <c r="F224" s="107"/>
      <c r="G224" s="92"/>
      <c r="H224" s="90"/>
      <c r="I224" s="92"/>
      <c r="J224" s="90"/>
    </row>
    <row r="225" spans="2:10" ht="15" customHeight="1">
      <c r="B225" s="91"/>
      <c r="C225" s="89"/>
      <c r="D225" s="89"/>
      <c r="E225" s="89" t="s">
        <v>664</v>
      </c>
      <c r="F225" s="107"/>
      <c r="G225" s="92"/>
      <c r="H225" s="90"/>
      <c r="I225" s="92"/>
      <c r="J225" s="90"/>
    </row>
    <row r="226" spans="2:10" ht="15" customHeight="1">
      <c r="B226" s="91"/>
      <c r="C226" s="89"/>
      <c r="D226" s="89"/>
      <c r="E226" s="89" t="s">
        <v>649</v>
      </c>
      <c r="F226" s="107"/>
      <c r="G226" s="92">
        <v>382572573</v>
      </c>
      <c r="H226" s="90"/>
      <c r="I226" s="92">
        <v>25354744</v>
      </c>
      <c r="J226" s="90" t="s">
        <v>4</v>
      </c>
    </row>
    <row r="227" spans="2:10" ht="15" customHeight="1">
      <c r="B227" s="91" t="s">
        <v>614</v>
      </c>
      <c r="C227" s="89"/>
      <c r="D227" s="89"/>
      <c r="E227" s="89"/>
      <c r="F227" s="107"/>
      <c r="G227" s="92"/>
      <c r="H227" s="90">
        <f>SUM(H228)</f>
        <v>657552636</v>
      </c>
      <c r="I227" s="92"/>
      <c r="J227" s="90"/>
    </row>
    <row r="228" spans="2:10" ht="15" customHeight="1">
      <c r="B228" s="91"/>
      <c r="C228" s="89" t="s">
        <v>615</v>
      </c>
      <c r="D228" s="89"/>
      <c r="E228" s="89"/>
      <c r="F228" s="107"/>
      <c r="G228" s="92"/>
      <c r="H228" s="90">
        <v>657552636</v>
      </c>
      <c r="I228" s="92"/>
      <c r="J228" s="90"/>
    </row>
    <row r="229" spans="2:10" ht="15" customHeight="1">
      <c r="B229" s="91" t="s">
        <v>616</v>
      </c>
      <c r="C229" s="89"/>
      <c r="D229" s="89"/>
      <c r="E229" s="89"/>
      <c r="F229" s="107"/>
      <c r="G229" s="92" t="s">
        <v>4</v>
      </c>
      <c r="H229" s="90">
        <f>SUM(H230,H231,H239)</f>
        <v>946644486717</v>
      </c>
      <c r="I229" s="92" t="s">
        <v>4</v>
      </c>
      <c r="J229" s="90">
        <f>SUM(J230,J231,J239)</f>
        <v>906366296115</v>
      </c>
    </row>
    <row r="230" spans="2:10" ht="15" customHeight="1">
      <c r="B230" s="91"/>
      <c r="C230" s="89" t="s">
        <v>433</v>
      </c>
      <c r="D230" s="89"/>
      <c r="E230" s="89"/>
      <c r="F230" s="107"/>
      <c r="G230" s="92"/>
      <c r="H230" s="90">
        <v>70000000000</v>
      </c>
      <c r="I230" s="92" t="s">
        <v>4</v>
      </c>
      <c r="J230" s="90">
        <v>142000000000</v>
      </c>
    </row>
    <row r="231" spans="2:10" ht="15" customHeight="1">
      <c r="B231" s="91"/>
      <c r="C231" s="89" t="s">
        <v>434</v>
      </c>
      <c r="D231" s="89"/>
      <c r="E231" s="89"/>
      <c r="F231" s="107"/>
      <c r="G231" s="92" t="s">
        <v>4</v>
      </c>
      <c r="H231" s="90">
        <f>SUM(G232,G237,G238)</f>
        <v>205253272326</v>
      </c>
      <c r="I231" s="92" t="s">
        <v>4</v>
      </c>
      <c r="J231" s="90">
        <f>SUM(I232,I237,I238)</f>
        <v>117619286486</v>
      </c>
    </row>
    <row r="232" spans="2:10" ht="15" customHeight="1">
      <c r="B232" s="91"/>
      <c r="C232" s="89"/>
      <c r="D232" s="89" t="s">
        <v>435</v>
      </c>
      <c r="E232" s="89"/>
      <c r="F232" s="107"/>
      <c r="G232" s="92">
        <f>SUM(G233:G236)</f>
        <v>102287997326</v>
      </c>
      <c r="H232" s="90" t="s">
        <v>4</v>
      </c>
      <c r="I232" s="92">
        <f>SUM(I233:I236)</f>
        <v>49642511486</v>
      </c>
      <c r="J232" s="90" t="s">
        <v>4</v>
      </c>
    </row>
    <row r="233" spans="2:10" ht="15" customHeight="1">
      <c r="B233" s="91"/>
      <c r="C233" s="89"/>
      <c r="D233" s="89"/>
      <c r="E233" s="89" t="s">
        <v>436</v>
      </c>
      <c r="F233" s="107"/>
      <c r="G233" s="92">
        <v>32287997326</v>
      </c>
      <c r="H233" s="90"/>
      <c r="I233" s="92">
        <v>29642511486</v>
      </c>
      <c r="J233" s="90" t="s">
        <v>4</v>
      </c>
    </row>
    <row r="234" spans="2:10" ht="15" customHeight="1">
      <c r="B234" s="91"/>
      <c r="C234" s="89"/>
      <c r="D234" s="89"/>
      <c r="E234" s="89" t="s">
        <v>437</v>
      </c>
      <c r="F234" s="107"/>
      <c r="G234" s="92">
        <v>40000000000</v>
      </c>
      <c r="H234" s="90"/>
      <c r="I234" s="92">
        <v>20000000000</v>
      </c>
      <c r="J234" s="90" t="s">
        <v>4</v>
      </c>
    </row>
    <row r="235" spans="2:10" ht="15" customHeight="1">
      <c r="B235" s="91"/>
      <c r="C235" s="89"/>
      <c r="D235" s="89"/>
      <c r="E235" s="89" t="s">
        <v>648</v>
      </c>
      <c r="F235" s="107"/>
      <c r="G235" s="92"/>
      <c r="H235" s="90"/>
      <c r="I235" s="92"/>
      <c r="J235" s="90"/>
    </row>
    <row r="236" spans="2:10" ht="15" customHeight="1">
      <c r="B236" s="91"/>
      <c r="C236" s="89"/>
      <c r="D236" s="89"/>
      <c r="E236" s="89" t="s">
        <v>553</v>
      </c>
      <c r="F236" s="107"/>
      <c r="G236" s="92">
        <v>30000000000</v>
      </c>
      <c r="H236" s="90"/>
      <c r="I236" s="92"/>
      <c r="J236" s="90" t="s">
        <v>4</v>
      </c>
    </row>
    <row r="237" spans="2:10" ht="15" customHeight="1">
      <c r="B237" s="91"/>
      <c r="C237" s="89"/>
      <c r="D237" s="89" t="s">
        <v>554</v>
      </c>
      <c r="E237" s="89"/>
      <c r="F237" s="107"/>
      <c r="G237" s="92">
        <v>100000000000</v>
      </c>
      <c r="H237" s="90"/>
      <c r="I237" s="92">
        <v>65000000000</v>
      </c>
      <c r="J237" s="90"/>
    </row>
    <row r="238" spans="2:10" ht="15" customHeight="1">
      <c r="B238" s="91"/>
      <c r="C238" s="89"/>
      <c r="D238" s="89" t="s">
        <v>602</v>
      </c>
      <c r="E238" s="89"/>
      <c r="F238" s="107"/>
      <c r="G238" s="92">
        <v>2965275000</v>
      </c>
      <c r="H238" s="90"/>
      <c r="I238" s="92">
        <v>2976775000</v>
      </c>
      <c r="J238" s="90" t="s">
        <v>4</v>
      </c>
    </row>
    <row r="239" spans="2:10" ht="15" customHeight="1">
      <c r="B239" s="91"/>
      <c r="C239" s="89" t="s">
        <v>438</v>
      </c>
      <c r="D239" s="89"/>
      <c r="E239" s="89"/>
      <c r="F239" s="107"/>
      <c r="G239" s="92" t="s">
        <v>4</v>
      </c>
      <c r="H239" s="90">
        <f>SUM(G240:G241)</f>
        <v>671391214391</v>
      </c>
      <c r="I239" s="92" t="s">
        <v>4</v>
      </c>
      <c r="J239" s="90">
        <f>SUM(I240:I241)</f>
        <v>646747009629</v>
      </c>
    </row>
    <row r="240" spans="2:10" ht="15" customHeight="1">
      <c r="B240" s="91"/>
      <c r="C240" s="89"/>
      <c r="D240" s="89" t="s">
        <v>439</v>
      </c>
      <c r="E240" s="89"/>
      <c r="F240" s="107"/>
      <c r="G240" s="92">
        <v>566391214391</v>
      </c>
      <c r="H240" s="90"/>
      <c r="I240" s="92">
        <v>507647009629</v>
      </c>
      <c r="J240" s="90" t="s">
        <v>4</v>
      </c>
    </row>
    <row r="241" spans="1:10" ht="15" customHeight="1">
      <c r="B241" s="91"/>
      <c r="C241" s="89"/>
      <c r="D241" s="89" t="s">
        <v>440</v>
      </c>
      <c r="E241" s="89"/>
      <c r="F241" s="107"/>
      <c r="G241" s="92">
        <v>105000000000</v>
      </c>
      <c r="H241" s="90"/>
      <c r="I241" s="92">
        <v>139100000000</v>
      </c>
      <c r="J241" s="90" t="s">
        <v>4</v>
      </c>
    </row>
    <row r="242" spans="1:10" ht="15" customHeight="1">
      <c r="B242" s="91" t="s">
        <v>617</v>
      </c>
      <c r="C242" s="89"/>
      <c r="D242" s="89"/>
      <c r="E242" s="89"/>
      <c r="F242" s="107"/>
      <c r="G242" s="92"/>
      <c r="H242" s="90">
        <f>SUM(H243:H244)</f>
        <v>123280774</v>
      </c>
      <c r="I242" s="92"/>
      <c r="J242" s="90">
        <f>SUM(J243:J244)</f>
        <v>83561164</v>
      </c>
    </row>
    <row r="243" spans="1:10" ht="15" customHeight="1">
      <c r="B243" s="91"/>
      <c r="C243" s="89" t="s">
        <v>575</v>
      </c>
      <c r="D243" s="89"/>
      <c r="E243" s="89"/>
      <c r="F243" s="107"/>
      <c r="G243" s="92"/>
      <c r="H243" s="90">
        <v>123280774</v>
      </c>
      <c r="I243" s="92"/>
      <c r="J243" s="90">
        <v>83561164</v>
      </c>
    </row>
    <row r="244" spans="1:10" ht="15" customHeight="1">
      <c r="B244" s="91"/>
      <c r="C244" s="89" t="s">
        <v>601</v>
      </c>
      <c r="D244" s="89"/>
      <c r="E244" s="89"/>
      <c r="F244" s="107"/>
      <c r="G244" s="92"/>
      <c r="H244" s="90"/>
      <c r="I244" s="92"/>
      <c r="J244" s="90"/>
    </row>
    <row r="245" spans="1:10" ht="15" customHeight="1">
      <c r="A245" s="117"/>
      <c r="B245" s="91" t="s">
        <v>618</v>
      </c>
      <c r="C245" s="89"/>
      <c r="D245" s="89"/>
      <c r="E245" s="89"/>
      <c r="F245" s="107"/>
      <c r="G245" s="92" t="s">
        <v>4</v>
      </c>
      <c r="H245" s="90">
        <v>1258139516</v>
      </c>
      <c r="I245" s="92" t="s">
        <v>4</v>
      </c>
      <c r="J245" s="90">
        <v>1975644664</v>
      </c>
    </row>
    <row r="246" spans="1:10" ht="15" customHeight="1">
      <c r="B246" s="91" t="s">
        <v>619</v>
      </c>
      <c r="C246" s="89"/>
      <c r="D246" s="89"/>
      <c r="E246" s="89"/>
      <c r="F246" s="107"/>
      <c r="G246" s="92" t="s">
        <v>4</v>
      </c>
      <c r="H246" s="90">
        <f>SUM(H247:H249)</f>
        <v>264200429</v>
      </c>
      <c r="I246" s="92" t="s">
        <v>4</v>
      </c>
      <c r="J246" s="90">
        <f>SUM(J247:J249)</f>
        <v>2747613135</v>
      </c>
    </row>
    <row r="247" spans="1:10" ht="15" customHeight="1">
      <c r="B247" s="91"/>
      <c r="C247" s="89" t="s">
        <v>441</v>
      </c>
      <c r="D247" s="89"/>
      <c r="E247" s="89"/>
      <c r="F247" s="107"/>
      <c r="G247" s="92"/>
      <c r="H247" s="90"/>
      <c r="I247" s="92" t="s">
        <v>4</v>
      </c>
      <c r="J247" s="90">
        <v>1905875239</v>
      </c>
    </row>
    <row r="248" spans="1:10" ht="15" customHeight="1">
      <c r="B248" s="91"/>
      <c r="C248" s="89" t="s">
        <v>442</v>
      </c>
      <c r="D248" s="89"/>
      <c r="E248" s="89"/>
      <c r="F248" s="107"/>
      <c r="G248" s="92"/>
      <c r="H248" s="90"/>
      <c r="I248" s="92" t="s">
        <v>4</v>
      </c>
      <c r="J248" s="90"/>
    </row>
    <row r="249" spans="1:10" ht="15" customHeight="1">
      <c r="A249" s="117"/>
      <c r="B249" s="91"/>
      <c r="C249" s="89" t="s">
        <v>443</v>
      </c>
      <c r="D249" s="89"/>
      <c r="E249" s="89"/>
      <c r="F249" s="107"/>
      <c r="G249" s="92"/>
      <c r="H249" s="90">
        <v>264200429</v>
      </c>
      <c r="I249" s="92" t="s">
        <v>4</v>
      </c>
      <c r="J249" s="90">
        <v>841737896</v>
      </c>
    </row>
    <row r="250" spans="1:10" ht="15" customHeight="1">
      <c r="B250" s="91" t="s">
        <v>620</v>
      </c>
      <c r="C250" s="89"/>
      <c r="D250" s="89"/>
      <c r="E250" s="89"/>
      <c r="F250" s="107"/>
      <c r="G250" s="92" t="s">
        <v>4</v>
      </c>
      <c r="H250" s="90">
        <f>SUM(H251,H253:H254,H263:H266,H272)</f>
        <v>487783671860</v>
      </c>
      <c r="I250" s="92" t="s">
        <v>4</v>
      </c>
      <c r="J250" s="90">
        <f>SUM(J251,J253:J254,J263:J266,J272)</f>
        <v>397330777067</v>
      </c>
    </row>
    <row r="251" spans="1:10" ht="15" customHeight="1">
      <c r="B251" s="91"/>
      <c r="C251" s="89" t="s">
        <v>444</v>
      </c>
      <c r="D251" s="89"/>
      <c r="E251" s="89"/>
      <c r="F251" s="107"/>
      <c r="G251" s="92" t="s">
        <v>4</v>
      </c>
      <c r="H251" s="90">
        <f>SUM(G252)</f>
        <v>1216537473</v>
      </c>
      <c r="I251" s="92" t="s">
        <v>4</v>
      </c>
      <c r="J251" s="90">
        <f>SUM(I252)</f>
        <v>6238153736</v>
      </c>
    </row>
    <row r="252" spans="1:10" ht="15" customHeight="1">
      <c r="B252" s="91"/>
      <c r="C252" s="89"/>
      <c r="D252" s="89" t="s">
        <v>445</v>
      </c>
      <c r="E252" s="89"/>
      <c r="F252" s="107"/>
      <c r="G252" s="92">
        <f>2330051078-1113513605</f>
        <v>1216537473</v>
      </c>
      <c r="H252" s="90"/>
      <c r="I252" s="92">
        <v>6238153736</v>
      </c>
      <c r="J252" s="90" t="s">
        <v>4</v>
      </c>
    </row>
    <row r="253" spans="1:10" ht="15" customHeight="1">
      <c r="B253" s="91"/>
      <c r="C253" s="89" t="s">
        <v>446</v>
      </c>
      <c r="D253" s="89"/>
      <c r="E253" s="89"/>
      <c r="F253" s="107"/>
      <c r="G253" s="92" t="s">
        <v>4</v>
      </c>
      <c r="H253" s="90">
        <f>248525327554+230713848079</f>
        <v>479239175633</v>
      </c>
      <c r="I253" s="92" t="s">
        <v>4</v>
      </c>
      <c r="J253" s="90">
        <f>35897020923+344317402311</f>
        <v>380214423234</v>
      </c>
    </row>
    <row r="254" spans="1:10" ht="15" customHeight="1">
      <c r="B254" s="91"/>
      <c r="C254" s="89" t="s">
        <v>447</v>
      </c>
      <c r="D254" s="89"/>
      <c r="E254" s="89"/>
      <c r="F254" s="107"/>
      <c r="G254" s="92" t="s">
        <v>4</v>
      </c>
      <c r="H254" s="90">
        <f>SUM(G255:G262)</f>
        <v>6561606971</v>
      </c>
      <c r="I254" s="92" t="s">
        <v>4</v>
      </c>
      <c r="J254" s="90">
        <f>SUM(I255:I262)</f>
        <v>9515876799</v>
      </c>
    </row>
    <row r="255" spans="1:10" ht="15" customHeight="1">
      <c r="B255" s="91"/>
      <c r="C255" s="89"/>
      <c r="D255" s="89" t="s">
        <v>448</v>
      </c>
      <c r="E255" s="89"/>
      <c r="F255" s="107"/>
      <c r="G255" s="92">
        <v>140541447</v>
      </c>
      <c r="H255" s="90"/>
      <c r="I255" s="92">
        <v>485097273</v>
      </c>
      <c r="J255" s="90" t="s">
        <v>4</v>
      </c>
    </row>
    <row r="256" spans="1:10" ht="15" customHeight="1">
      <c r="B256" s="91"/>
      <c r="C256" s="89"/>
      <c r="D256" s="89" t="s">
        <v>449</v>
      </c>
      <c r="E256" s="89"/>
      <c r="F256" s="107"/>
      <c r="G256" s="92">
        <v>1137634046</v>
      </c>
      <c r="H256" s="90"/>
      <c r="I256" s="92">
        <v>1081387400</v>
      </c>
      <c r="J256" s="90" t="s">
        <v>4</v>
      </c>
    </row>
    <row r="257" spans="2:10" ht="15" customHeight="1">
      <c r="B257" s="91"/>
      <c r="C257" s="89"/>
      <c r="D257" s="89" t="s">
        <v>450</v>
      </c>
      <c r="E257" s="89"/>
      <c r="F257" s="107"/>
      <c r="G257" s="92">
        <v>9542910</v>
      </c>
      <c r="H257" s="90"/>
      <c r="I257" s="92">
        <v>18167158</v>
      </c>
      <c r="J257" s="90" t="s">
        <v>4</v>
      </c>
    </row>
    <row r="258" spans="2:10" ht="15" customHeight="1">
      <c r="B258" s="91"/>
      <c r="C258" s="89"/>
      <c r="D258" s="89" t="s">
        <v>451</v>
      </c>
      <c r="E258" s="89"/>
      <c r="F258" s="107"/>
      <c r="G258" s="92">
        <v>25333226</v>
      </c>
      <c r="H258" s="90"/>
      <c r="I258" s="92">
        <v>54795005</v>
      </c>
      <c r="J258" s="90" t="s">
        <v>4</v>
      </c>
    </row>
    <row r="259" spans="2:10" ht="15" customHeight="1">
      <c r="B259" s="91"/>
      <c r="C259" s="89"/>
      <c r="D259" s="89" t="s">
        <v>452</v>
      </c>
      <c r="E259" s="89"/>
      <c r="F259" s="107"/>
      <c r="G259" s="92">
        <v>3102356112</v>
      </c>
      <c r="H259" s="90"/>
      <c r="I259" s="92">
        <v>4821068206</v>
      </c>
      <c r="J259" s="90" t="s">
        <v>4</v>
      </c>
    </row>
    <row r="260" spans="2:10" ht="15" customHeight="1">
      <c r="B260" s="91"/>
      <c r="C260" s="89"/>
      <c r="D260" s="89" t="s">
        <v>611</v>
      </c>
      <c r="E260" s="89"/>
      <c r="F260" s="107"/>
      <c r="G260" s="92">
        <v>227785035</v>
      </c>
      <c r="H260" s="90"/>
      <c r="I260" s="92"/>
      <c r="J260" s="90"/>
    </row>
    <row r="261" spans="2:10" ht="15" customHeight="1">
      <c r="B261" s="91"/>
      <c r="C261" s="89"/>
      <c r="D261" s="89" t="s">
        <v>612</v>
      </c>
      <c r="E261" s="89"/>
      <c r="F261" s="107"/>
      <c r="G261" s="92">
        <v>47474336</v>
      </c>
      <c r="H261" s="90"/>
      <c r="I261" s="92"/>
      <c r="J261" s="90"/>
    </row>
    <row r="262" spans="2:10" ht="15" customHeight="1">
      <c r="B262" s="91"/>
      <c r="C262" s="89"/>
      <c r="D262" s="89" t="s">
        <v>613</v>
      </c>
      <c r="E262" s="89"/>
      <c r="F262" s="107"/>
      <c r="G262" s="92">
        <v>1870939859</v>
      </c>
      <c r="H262" s="90"/>
      <c r="I262" s="92">
        <v>3055361757</v>
      </c>
      <c r="J262" s="90" t="s">
        <v>4</v>
      </c>
    </row>
    <row r="263" spans="2:10" ht="15" customHeight="1">
      <c r="B263" s="91"/>
      <c r="C263" s="89" t="s">
        <v>547</v>
      </c>
      <c r="D263" s="89"/>
      <c r="E263" s="89"/>
      <c r="F263" s="107"/>
      <c r="G263" s="92" t="s">
        <v>4</v>
      </c>
      <c r="H263" s="90"/>
      <c r="I263" s="92" t="s">
        <v>4</v>
      </c>
      <c r="J263" s="90"/>
    </row>
    <row r="264" spans="2:10" ht="15" customHeight="1">
      <c r="B264" s="91"/>
      <c r="C264" s="89" t="s">
        <v>543</v>
      </c>
      <c r="D264" s="89"/>
      <c r="E264" s="89"/>
      <c r="F264" s="107"/>
      <c r="G264" s="92"/>
      <c r="H264" s="90">
        <v>32866984</v>
      </c>
      <c r="I264" s="92" t="s">
        <v>4</v>
      </c>
      <c r="J264" s="90">
        <v>87637836</v>
      </c>
    </row>
    <row r="265" spans="2:10" ht="15" customHeight="1">
      <c r="B265" s="91"/>
      <c r="C265" s="89" t="s">
        <v>544</v>
      </c>
      <c r="D265" s="89"/>
      <c r="E265" s="89"/>
      <c r="F265" s="107"/>
      <c r="G265" s="92"/>
      <c r="H265" s="90">
        <v>449314145</v>
      </c>
      <c r="I265" s="92" t="s">
        <v>4</v>
      </c>
      <c r="J265" s="90">
        <v>1053571606</v>
      </c>
    </row>
    <row r="266" spans="2:10" ht="15" customHeight="1">
      <c r="B266" s="91"/>
      <c r="C266" s="89" t="s">
        <v>545</v>
      </c>
      <c r="D266" s="89"/>
      <c r="E266" s="89"/>
      <c r="F266" s="107"/>
      <c r="G266" s="92" t="s">
        <v>4</v>
      </c>
      <c r="H266" s="90">
        <f>SUM(G267:G271)</f>
        <v>359403233</v>
      </c>
      <c r="I266" s="92" t="s">
        <v>4</v>
      </c>
      <c r="J266" s="90">
        <f>SUM(I267:I271)</f>
        <v>339109000</v>
      </c>
    </row>
    <row r="267" spans="2:10" ht="15" customHeight="1">
      <c r="B267" s="91"/>
      <c r="C267" s="89"/>
      <c r="D267" s="89" t="s">
        <v>453</v>
      </c>
      <c r="E267" s="89"/>
      <c r="F267" s="107"/>
      <c r="G267" s="92">
        <v>113398370</v>
      </c>
      <c r="H267" s="90"/>
      <c r="I267" s="92">
        <v>104395980</v>
      </c>
      <c r="J267" s="90" t="s">
        <v>4</v>
      </c>
    </row>
    <row r="268" spans="2:10" ht="15" customHeight="1">
      <c r="B268" s="91"/>
      <c r="C268" s="89"/>
      <c r="D268" s="89" t="s">
        <v>454</v>
      </c>
      <c r="E268" s="89"/>
      <c r="F268" s="107"/>
      <c r="G268" s="92">
        <v>234718480</v>
      </c>
      <c r="H268" s="90"/>
      <c r="I268" s="92">
        <v>131555020</v>
      </c>
      <c r="J268" s="90" t="s">
        <v>4</v>
      </c>
    </row>
    <row r="269" spans="2:10" ht="15" customHeight="1">
      <c r="B269" s="91"/>
      <c r="C269" s="89"/>
      <c r="D269" s="89" t="s">
        <v>455</v>
      </c>
      <c r="E269" s="89"/>
      <c r="F269" s="107"/>
      <c r="G269" s="92">
        <v>8652495</v>
      </c>
      <c r="H269" s="90"/>
      <c r="I269" s="92">
        <v>100628000</v>
      </c>
      <c r="J269" s="90" t="s">
        <v>4</v>
      </c>
    </row>
    <row r="270" spans="2:10" ht="15" customHeight="1">
      <c r="B270" s="91"/>
      <c r="C270" s="89"/>
      <c r="D270" s="89" t="s">
        <v>456</v>
      </c>
      <c r="E270" s="89"/>
      <c r="F270" s="107"/>
      <c r="G270" s="92">
        <v>1740000</v>
      </c>
      <c r="H270" s="90"/>
      <c r="I270" s="92">
        <v>2530000</v>
      </c>
      <c r="J270" s="90" t="s">
        <v>4</v>
      </c>
    </row>
    <row r="271" spans="2:10" ht="15" customHeight="1">
      <c r="B271" s="91"/>
      <c r="C271" s="89"/>
      <c r="D271" s="89" t="s">
        <v>457</v>
      </c>
      <c r="E271" s="89"/>
      <c r="F271" s="107"/>
      <c r="G271" s="92">
        <v>893888</v>
      </c>
      <c r="H271" s="90"/>
      <c r="I271" s="92"/>
      <c r="J271" s="90" t="s">
        <v>4</v>
      </c>
    </row>
    <row r="272" spans="2:10" ht="15" customHeight="1">
      <c r="B272" s="91"/>
      <c r="C272" s="89" t="s">
        <v>546</v>
      </c>
      <c r="D272" s="89"/>
      <c r="E272" s="89"/>
      <c r="F272" s="107"/>
      <c r="G272" s="62" t="s">
        <v>4</v>
      </c>
      <c r="H272" s="63">
        <v>-75232579</v>
      </c>
      <c r="I272" s="62" t="s">
        <v>4</v>
      </c>
      <c r="J272" s="63">
        <v>-117995144</v>
      </c>
    </row>
    <row r="273" spans="2:10" ht="15" customHeight="1">
      <c r="B273" s="91" t="s">
        <v>458</v>
      </c>
      <c r="C273" s="89"/>
      <c r="D273" s="89"/>
      <c r="E273" s="89"/>
      <c r="F273" s="107"/>
      <c r="G273" s="92" t="s">
        <v>4</v>
      </c>
      <c r="H273" s="90">
        <f>SUM(H178,H215,H227,H229,H242,H245,H246,H250)</f>
        <v>1764257920303</v>
      </c>
      <c r="I273" s="92" t="s">
        <v>4</v>
      </c>
      <c r="J273" s="90">
        <f>SUM(J178,J215,J229,J242,J245,J246,J250)</f>
        <v>1681347131098</v>
      </c>
    </row>
    <row r="274" spans="2:10" ht="15" customHeight="1">
      <c r="B274" s="91" t="s">
        <v>459</v>
      </c>
      <c r="C274" s="89"/>
      <c r="D274" s="89"/>
      <c r="E274" s="89"/>
      <c r="F274" s="107"/>
      <c r="G274" s="92" t="s">
        <v>4</v>
      </c>
      <c r="H274" s="90" t="s">
        <v>4</v>
      </c>
      <c r="I274" s="92" t="s">
        <v>4</v>
      </c>
      <c r="J274" s="90" t="s">
        <v>4</v>
      </c>
    </row>
    <row r="275" spans="2:10" ht="15" customHeight="1">
      <c r="B275" s="91" t="s">
        <v>460</v>
      </c>
      <c r="C275" s="89"/>
      <c r="D275" s="89"/>
      <c r="E275" s="89"/>
      <c r="F275" s="107"/>
      <c r="G275" s="92" t="s">
        <v>4</v>
      </c>
      <c r="H275" s="90">
        <f>SUM(H276)</f>
        <v>202405950000</v>
      </c>
      <c r="I275" s="92" t="s">
        <v>4</v>
      </c>
      <c r="J275" s="90">
        <f>SUM(J276)</f>
        <v>192961675000</v>
      </c>
    </row>
    <row r="276" spans="2:10" ht="15" customHeight="1">
      <c r="B276" s="91"/>
      <c r="C276" s="89" t="s">
        <v>461</v>
      </c>
      <c r="D276" s="89"/>
      <c r="E276" s="89"/>
      <c r="F276" s="107"/>
      <c r="G276" s="92" t="s">
        <v>4</v>
      </c>
      <c r="H276" s="90">
        <v>202405950000</v>
      </c>
      <c r="I276" s="92" t="s">
        <v>4</v>
      </c>
      <c r="J276" s="90">
        <v>192961675000</v>
      </c>
    </row>
    <row r="277" spans="2:10" ht="15" customHeight="1">
      <c r="B277" s="91" t="s">
        <v>462</v>
      </c>
      <c r="C277" s="89"/>
      <c r="D277" s="89"/>
      <c r="E277" s="89"/>
      <c r="F277" s="107"/>
      <c r="G277" s="92" t="s">
        <v>4</v>
      </c>
      <c r="H277" s="90">
        <f>SUM(H278:H280)</f>
        <v>8316155337</v>
      </c>
      <c r="I277" s="92" t="s">
        <v>4</v>
      </c>
      <c r="J277" s="90">
        <f>SUM(J278:J280)</f>
        <v>8364449889</v>
      </c>
    </row>
    <row r="278" spans="2:10" ht="15" customHeight="1">
      <c r="B278" s="91"/>
      <c r="C278" s="89" t="s">
        <v>463</v>
      </c>
      <c r="D278" s="89"/>
      <c r="E278" s="89"/>
      <c r="F278" s="107"/>
      <c r="G278" s="92" t="s">
        <v>4</v>
      </c>
      <c r="H278" s="90">
        <v>8312831975</v>
      </c>
      <c r="I278" s="92" t="s">
        <v>4</v>
      </c>
      <c r="J278" s="90">
        <v>8361353465</v>
      </c>
    </row>
    <row r="279" spans="2:10" ht="15" customHeight="1">
      <c r="B279" s="91"/>
      <c r="C279" s="89" t="s">
        <v>464</v>
      </c>
      <c r="D279" s="89"/>
      <c r="E279" s="89"/>
      <c r="F279" s="107"/>
      <c r="G279" s="92" t="s">
        <v>4</v>
      </c>
      <c r="H279" s="90">
        <v>226938</v>
      </c>
      <c r="I279" s="92" t="s">
        <v>4</v>
      </c>
      <c r="J279" s="90"/>
    </row>
    <row r="280" spans="2:10" ht="15" customHeight="1">
      <c r="B280" s="91"/>
      <c r="C280" s="89" t="s">
        <v>465</v>
      </c>
      <c r="D280" s="89"/>
      <c r="E280" s="89"/>
      <c r="F280" s="107"/>
      <c r="G280" s="92" t="s">
        <v>4</v>
      </c>
      <c r="H280" s="90">
        <f>G281</f>
        <v>3096424</v>
      </c>
      <c r="I280" s="92" t="s">
        <v>4</v>
      </c>
      <c r="J280" s="90">
        <f>I281</f>
        <v>3096424</v>
      </c>
    </row>
    <row r="281" spans="2:10" ht="15" customHeight="1">
      <c r="B281" s="91"/>
      <c r="C281" s="89"/>
      <c r="D281" s="89" t="s">
        <v>466</v>
      </c>
      <c r="E281" s="89"/>
      <c r="F281" s="107"/>
      <c r="G281" s="92">
        <v>3096424</v>
      </c>
      <c r="H281" s="90"/>
      <c r="I281" s="92">
        <v>3096424</v>
      </c>
      <c r="J281" s="90" t="s">
        <v>4</v>
      </c>
    </row>
    <row r="282" spans="2:10" ht="15" customHeight="1">
      <c r="B282" s="91" t="s">
        <v>467</v>
      </c>
      <c r="C282" s="89"/>
      <c r="D282" s="89"/>
      <c r="E282" s="89"/>
      <c r="F282" s="107"/>
      <c r="G282" s="92" t="s">
        <v>4</v>
      </c>
      <c r="H282" s="63">
        <f>SUM(H283,H284)</f>
        <v>-17716114390</v>
      </c>
      <c r="I282" s="92" t="s">
        <v>4</v>
      </c>
      <c r="J282" s="63">
        <f>SUM(J283,J284)</f>
        <v>-5842668990</v>
      </c>
    </row>
    <row r="283" spans="2:10" ht="15" customHeight="1">
      <c r="B283" s="91"/>
      <c r="C283" s="89" t="s">
        <v>468</v>
      </c>
      <c r="D283" s="89"/>
      <c r="E283" s="89"/>
      <c r="F283" s="107"/>
      <c r="G283" s="92" t="s">
        <v>4</v>
      </c>
      <c r="H283" s="63">
        <v>-17716114390</v>
      </c>
      <c r="I283" s="92" t="s">
        <v>4</v>
      </c>
      <c r="J283" s="63">
        <v>-5548624010</v>
      </c>
    </row>
    <row r="284" spans="2:10" ht="15" customHeight="1">
      <c r="B284" s="91"/>
      <c r="C284" s="89" t="s">
        <v>555</v>
      </c>
      <c r="D284" s="89"/>
      <c r="E284" s="89"/>
      <c r="F284" s="107"/>
      <c r="G284" s="92"/>
      <c r="H284" s="63"/>
      <c r="I284" s="92"/>
      <c r="J284" s="63">
        <v>-294044980</v>
      </c>
    </row>
    <row r="285" spans="2:10" ht="15" customHeight="1">
      <c r="B285" s="91" t="s">
        <v>469</v>
      </c>
      <c r="C285" s="89"/>
      <c r="D285" s="89"/>
      <c r="E285" s="89"/>
      <c r="F285" s="107"/>
      <c r="G285" s="92" t="s">
        <v>4</v>
      </c>
      <c r="H285" s="63">
        <f>SUM(H286:H287)</f>
        <v>-252127270</v>
      </c>
      <c r="I285" s="92" t="s">
        <v>4</v>
      </c>
      <c r="J285" s="63">
        <f>SUM(J286:J287)</f>
        <v>-191733468</v>
      </c>
    </row>
    <row r="286" spans="2:10" ht="15" customHeight="1">
      <c r="B286" s="91"/>
      <c r="C286" s="89" t="s">
        <v>470</v>
      </c>
      <c r="D286" s="89"/>
      <c r="E286" s="89"/>
      <c r="F286" s="107"/>
      <c r="G286" s="92" t="s">
        <v>4</v>
      </c>
      <c r="H286" s="63">
        <v>-252127270</v>
      </c>
      <c r="I286" s="92" t="s">
        <v>4</v>
      </c>
      <c r="J286" s="63">
        <v>-191733468</v>
      </c>
    </row>
    <row r="287" spans="2:10" ht="15" customHeight="1">
      <c r="B287" s="91"/>
      <c r="C287" s="89" t="s">
        <v>576</v>
      </c>
      <c r="D287" s="89"/>
      <c r="E287" s="89"/>
      <c r="F287" s="107"/>
      <c r="G287" s="92"/>
      <c r="H287" s="63"/>
      <c r="I287" s="92"/>
      <c r="J287" s="63"/>
    </row>
    <row r="288" spans="2:10" ht="15" customHeight="1">
      <c r="B288" s="91" t="s">
        <v>471</v>
      </c>
      <c r="C288" s="89"/>
      <c r="D288" s="89"/>
      <c r="E288" s="89"/>
      <c r="F288" s="107"/>
      <c r="G288" s="92" t="s">
        <v>4</v>
      </c>
      <c r="H288" s="90">
        <f>SUM(H289:H293)</f>
        <v>128472392943</v>
      </c>
      <c r="I288" s="92" t="s">
        <v>4</v>
      </c>
      <c r="J288" s="90">
        <f>SUM(J289:J293)</f>
        <v>132035736183</v>
      </c>
    </row>
    <row r="289" spans="1:10" ht="15" customHeight="1">
      <c r="B289" s="91"/>
      <c r="C289" s="89" t="s">
        <v>472</v>
      </c>
      <c r="D289" s="89"/>
      <c r="E289" s="89"/>
      <c r="F289" s="107"/>
      <c r="G289" s="92" t="s">
        <v>4</v>
      </c>
      <c r="H289" s="90">
        <v>357071491</v>
      </c>
      <c r="I289" s="92" t="s">
        <v>4</v>
      </c>
      <c r="J289" s="90">
        <v>168185936</v>
      </c>
    </row>
    <row r="290" spans="1:10" ht="15" customHeight="1">
      <c r="B290" s="91"/>
      <c r="C290" s="89" t="s">
        <v>473</v>
      </c>
      <c r="D290" s="89"/>
      <c r="E290" s="89"/>
      <c r="F290" s="107"/>
      <c r="G290" s="62" t="s">
        <v>4</v>
      </c>
      <c r="H290" s="122">
        <v>3831637370</v>
      </c>
      <c r="I290" s="62" t="s">
        <v>4</v>
      </c>
      <c r="J290" s="122">
        <v>4987542990</v>
      </c>
    </row>
    <row r="291" spans="1:10" ht="15" customHeight="1">
      <c r="B291" s="91"/>
      <c r="C291" s="89" t="s">
        <v>474</v>
      </c>
      <c r="D291" s="89"/>
      <c r="E291" s="89"/>
      <c r="F291" s="107"/>
      <c r="G291" s="92" t="s">
        <v>4</v>
      </c>
      <c r="H291" s="90" t="s">
        <v>4</v>
      </c>
      <c r="I291" s="92" t="s">
        <v>4</v>
      </c>
      <c r="J291" s="90" t="s">
        <v>4</v>
      </c>
    </row>
    <row r="292" spans="1:10" ht="15" customHeight="1">
      <c r="B292" s="91"/>
      <c r="C292" s="89" t="s">
        <v>475</v>
      </c>
      <c r="D292" s="89"/>
      <c r="E292" s="89"/>
      <c r="F292" s="107"/>
      <c r="G292" s="92" t="s">
        <v>4</v>
      </c>
      <c r="H292" s="90">
        <v>500000000</v>
      </c>
      <c r="I292" s="92" t="s">
        <v>4</v>
      </c>
      <c r="J292" s="90">
        <v>500000000</v>
      </c>
    </row>
    <row r="293" spans="1:10" ht="15" customHeight="1">
      <c r="A293" s="117"/>
      <c r="B293" s="91"/>
      <c r="C293" s="89" t="s">
        <v>476</v>
      </c>
      <c r="D293" s="89"/>
      <c r="E293" s="89"/>
      <c r="F293" s="107"/>
      <c r="G293" s="92"/>
      <c r="H293" s="90">
        <v>123783684082</v>
      </c>
      <c r="I293" s="92" t="s">
        <v>4</v>
      </c>
      <c r="J293" s="90">
        <v>126380007257</v>
      </c>
    </row>
    <row r="294" spans="1:10" ht="15" customHeight="1">
      <c r="A294" s="115"/>
      <c r="B294" s="91"/>
      <c r="C294" s="89"/>
      <c r="D294" s="89" t="s">
        <v>477</v>
      </c>
      <c r="E294" s="89"/>
      <c r="F294" s="107"/>
      <c r="G294" s="92">
        <v>8063832290</v>
      </c>
      <c r="H294" s="90"/>
      <c r="I294" s="92">
        <v>30312846876</v>
      </c>
      <c r="J294" s="90" t="s">
        <v>4</v>
      </c>
    </row>
    <row r="295" spans="1:10" ht="15" customHeight="1">
      <c r="B295" s="91" t="s">
        <v>478</v>
      </c>
      <c r="C295" s="89"/>
      <c r="D295" s="89"/>
      <c r="E295" s="89"/>
      <c r="F295" s="107"/>
      <c r="G295" s="92" t="s">
        <v>4</v>
      </c>
      <c r="H295" s="90">
        <f>SUM(H275,H277,H282,H285,H288)</f>
        <v>321226256620</v>
      </c>
      <c r="I295" s="92" t="s">
        <v>4</v>
      </c>
      <c r="J295" s="90">
        <f>SUM(J275,J277,J282,J285,J288)</f>
        <v>327327458614</v>
      </c>
    </row>
    <row r="296" spans="1:10" ht="15" customHeight="1">
      <c r="B296" s="108" t="s">
        <v>479</v>
      </c>
      <c r="C296" s="109"/>
      <c r="D296" s="109"/>
      <c r="E296" s="109"/>
      <c r="F296" s="110"/>
      <c r="G296" s="111" t="s">
        <v>4</v>
      </c>
      <c r="H296" s="112">
        <f>H273+H295</f>
        <v>2085484176923</v>
      </c>
      <c r="I296" s="111" t="s">
        <v>4</v>
      </c>
      <c r="J296" s="112">
        <f>J273+J295</f>
        <v>2008674589712</v>
      </c>
    </row>
    <row r="297" spans="1:10" ht="15" customHeight="1">
      <c r="B297" s="118"/>
      <c r="C297" s="118"/>
      <c r="D297" s="118"/>
      <c r="E297" s="118"/>
      <c r="F297" s="118"/>
      <c r="G297" s="119"/>
      <c r="H297" s="119">
        <f>H176-H273-H295</f>
        <v>0</v>
      </c>
      <c r="I297" s="119"/>
      <c r="J297" s="119">
        <f>J176-J273-J295</f>
        <v>0</v>
      </c>
    </row>
    <row r="298" spans="1:10" ht="15" customHeight="1"/>
    <row r="299" spans="1:10" ht="15" customHeight="1">
      <c r="H299" s="120"/>
      <c r="J299" s="121"/>
    </row>
    <row r="300" spans="1:10" ht="15" customHeight="1"/>
    <row r="301" spans="1:10" ht="15" customHeight="1"/>
    <row r="302" spans="1:10" ht="15" customHeight="1"/>
    <row r="303" spans="1:10" ht="15" customHeight="1"/>
    <row r="304" spans="1:10" ht="15" customHeight="1"/>
    <row r="305" ht="15" customHeight="1"/>
    <row r="306" ht="15" customHeight="1"/>
    <row r="307" ht="15" customHeight="1"/>
  </sheetData>
  <mergeCells count="8">
    <mergeCell ref="G9:H9"/>
    <mergeCell ref="G10:H10"/>
    <mergeCell ref="B2:J2"/>
    <mergeCell ref="B5:J5"/>
    <mergeCell ref="B6:J6"/>
    <mergeCell ref="I9:J9"/>
    <mergeCell ref="I10:J10"/>
    <mergeCell ref="B9:F10"/>
  </mergeCells>
  <phoneticPr fontId="12" type="noConversion"/>
  <printOptions horizontalCentered="1"/>
  <pageMargins left="0.7" right="0.7" top="0.75" bottom="0.75" header="0.3" footer="0.3"/>
  <pageSetup paperSize="9" scale="51" fitToHeight="0" orientation="portrait" r:id="rId1"/>
  <ignoredErrors>
    <ignoredError sqref="G150:H150 G37:H37 G31:H31 G137:H137 G232:H232 H242 G242 I242:J242 I150 I31:J31 I137:J137 I232:J23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20"/>
  <sheetViews>
    <sheetView showGridLines="0" topLeftCell="A104" workbookViewId="0">
      <selection activeCell="G126" sqref="G126"/>
    </sheetView>
  </sheetViews>
  <sheetFormatPr defaultRowHeight="12"/>
  <cols>
    <col min="1" max="1" width="6" style="1" customWidth="1"/>
    <col min="2" max="7" width="2.125" style="1" customWidth="1"/>
    <col min="8" max="8" width="19.875" style="1" customWidth="1"/>
    <col min="9" max="9" width="13.875" style="4" customWidth="1"/>
    <col min="10" max="10" width="14.875" style="4" customWidth="1"/>
    <col min="11" max="11" width="13.875" style="4" customWidth="1"/>
    <col min="12" max="12" width="15.25" style="4" customWidth="1"/>
    <col min="13" max="13" width="13.875" style="4" bestFit="1" customWidth="1"/>
    <col min="14" max="14" width="14.875" style="4" bestFit="1" customWidth="1"/>
    <col min="15" max="15" width="13.875" style="4" customWidth="1"/>
    <col min="16" max="16" width="15.25" style="4" customWidth="1"/>
    <col min="17" max="17" width="24.375" style="1" bestFit="1" customWidth="1"/>
    <col min="18" max="18" width="13.875" style="1" bestFit="1" customWidth="1"/>
    <col min="19" max="19" width="12.875" style="1" bestFit="1" customWidth="1"/>
    <col min="20" max="20" width="9.75" style="1" bestFit="1" customWidth="1"/>
    <col min="21" max="16384" width="9" style="1"/>
  </cols>
  <sheetData>
    <row r="1" spans="2:20">
      <c r="T1" s="2"/>
    </row>
    <row r="2" spans="2:20" ht="16.5" customHeight="1">
      <c r="B2" s="148" t="s">
        <v>0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</row>
    <row r="3" spans="2:20">
      <c r="T3" s="3"/>
    </row>
    <row r="5" spans="2:20">
      <c r="B5" s="149" t="s">
        <v>541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</row>
    <row r="6" spans="2:20">
      <c r="B6" s="149" t="s">
        <v>542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</row>
    <row r="7" spans="2:20">
      <c r="B7" s="5"/>
      <c r="C7" s="5"/>
      <c r="D7" s="5"/>
      <c r="E7" s="5"/>
      <c r="F7" s="5"/>
      <c r="G7" s="5"/>
      <c r="H7" s="5"/>
      <c r="I7" s="42"/>
      <c r="J7" s="42"/>
      <c r="K7" s="42"/>
      <c r="L7" s="42"/>
      <c r="M7" s="5"/>
      <c r="N7" s="5"/>
      <c r="O7" s="5"/>
      <c r="P7" s="5"/>
    </row>
    <row r="8" spans="2:20">
      <c r="B8" s="5"/>
      <c r="C8" s="5"/>
      <c r="D8" s="5"/>
      <c r="E8" s="5"/>
      <c r="F8" s="5"/>
      <c r="G8" s="5"/>
      <c r="H8" s="5"/>
      <c r="I8" s="42"/>
      <c r="J8" s="42"/>
      <c r="K8" s="42"/>
      <c r="L8" s="42"/>
      <c r="M8" s="5"/>
      <c r="N8" s="5"/>
      <c r="O8" s="5"/>
      <c r="P8" s="5"/>
    </row>
    <row r="9" spans="2:20">
      <c r="B9" s="5"/>
      <c r="C9" s="5"/>
      <c r="D9" s="5"/>
      <c r="E9" s="5"/>
      <c r="F9" s="5"/>
      <c r="G9" s="5"/>
      <c r="H9" s="5"/>
      <c r="I9" s="42"/>
      <c r="J9" s="42"/>
      <c r="K9" s="42"/>
      <c r="L9" s="42"/>
      <c r="M9" s="5"/>
      <c r="N9" s="5"/>
      <c r="O9" s="5"/>
      <c r="P9" s="5"/>
    </row>
    <row r="10" spans="2:20" s="28" customFormat="1">
      <c r="B10" s="28" t="s">
        <v>290</v>
      </c>
      <c r="P10" s="29" t="s">
        <v>291</v>
      </c>
    </row>
    <row r="11" spans="2:20" ht="14.25" customHeight="1">
      <c r="B11" s="150" t="s">
        <v>293</v>
      </c>
      <c r="C11" s="151"/>
      <c r="D11" s="151"/>
      <c r="E11" s="151"/>
      <c r="F11" s="151"/>
      <c r="G11" s="151"/>
      <c r="H11" s="152"/>
      <c r="I11" s="144" t="s">
        <v>539</v>
      </c>
      <c r="J11" s="145"/>
      <c r="K11" s="144" t="s">
        <v>512</v>
      </c>
      <c r="L11" s="153" t="s">
        <v>1</v>
      </c>
      <c r="M11" s="144" t="s">
        <v>540</v>
      </c>
      <c r="N11" s="153"/>
      <c r="O11" s="144" t="s">
        <v>512</v>
      </c>
      <c r="P11" s="153" t="s">
        <v>1</v>
      </c>
    </row>
    <row r="12" spans="2:20" ht="14.25" customHeight="1">
      <c r="B12" s="150"/>
      <c r="C12" s="151"/>
      <c r="D12" s="151"/>
      <c r="E12" s="151"/>
      <c r="F12" s="151"/>
      <c r="G12" s="151"/>
      <c r="H12" s="152"/>
      <c r="I12" s="146" t="s">
        <v>2</v>
      </c>
      <c r="J12" s="147"/>
      <c r="K12" s="146" t="s">
        <v>2</v>
      </c>
      <c r="L12" s="154"/>
      <c r="M12" s="146" t="s">
        <v>2</v>
      </c>
      <c r="N12" s="154"/>
      <c r="O12" s="146" t="s">
        <v>2</v>
      </c>
      <c r="P12" s="154"/>
    </row>
    <row r="13" spans="2:20" s="51" customFormat="1" ht="14.25" customHeight="1">
      <c r="B13" s="53" t="s">
        <v>3</v>
      </c>
      <c r="C13" s="54"/>
      <c r="D13" s="54"/>
      <c r="E13" s="54"/>
      <c r="F13" s="54"/>
      <c r="G13" s="54"/>
      <c r="H13" s="55"/>
      <c r="I13" s="56" t="s">
        <v>4</v>
      </c>
      <c r="J13" s="57">
        <f>J14+J36+J65+J78+J101+J104</f>
        <v>400347570596</v>
      </c>
      <c r="K13" s="58" t="s">
        <v>4</v>
      </c>
      <c r="L13" s="59">
        <f>L14+L36+L65+L78+L101+L104</f>
        <v>264699531931</v>
      </c>
      <c r="M13" s="58" t="s">
        <v>4</v>
      </c>
      <c r="N13" s="59">
        <f>N14+N36+N65+N78+N101+N104</f>
        <v>197603500786</v>
      </c>
      <c r="O13" s="58" t="s">
        <v>4</v>
      </c>
      <c r="P13" s="59">
        <f>P14+P36+P65+P78+P101+P104</f>
        <v>86155218303</v>
      </c>
    </row>
    <row r="14" spans="2:20" s="44" customFormat="1" ht="14.25" customHeight="1">
      <c r="B14" s="45"/>
      <c r="C14" s="46" t="s">
        <v>5</v>
      </c>
      <c r="D14" s="46"/>
      <c r="E14" s="46"/>
      <c r="F14" s="46"/>
      <c r="G14" s="46"/>
      <c r="H14" s="47"/>
      <c r="I14" s="60" t="s">
        <v>4</v>
      </c>
      <c r="J14" s="61">
        <f>SUM(I15,I24,I30:I35)</f>
        <v>31811164635</v>
      </c>
      <c r="K14" s="62" t="s">
        <v>4</v>
      </c>
      <c r="L14" s="63">
        <f>SUM(K15,K24,K30:K35)</f>
        <v>16054563419</v>
      </c>
      <c r="M14" s="62" t="s">
        <v>4</v>
      </c>
      <c r="N14" s="63">
        <f>SUM(M15,M24,M30:M35)</f>
        <v>28143196979</v>
      </c>
      <c r="O14" s="62" t="s">
        <v>4</v>
      </c>
      <c r="P14" s="63">
        <f>SUM(O15,O24,O30:O35)</f>
        <v>12077133178</v>
      </c>
    </row>
    <row r="15" spans="2:20" s="44" customFormat="1" ht="14.25" customHeight="1">
      <c r="B15" s="45"/>
      <c r="C15" s="46"/>
      <c r="D15" s="46" t="s">
        <v>292</v>
      </c>
      <c r="E15" s="46"/>
      <c r="F15" s="46"/>
      <c r="G15" s="46"/>
      <c r="H15" s="47"/>
      <c r="I15" s="60">
        <f>SUM(I16:I18,I21:I23)</f>
        <v>24432293696</v>
      </c>
      <c r="J15" s="61" t="s">
        <v>4</v>
      </c>
      <c r="K15" s="62">
        <f>SUM(K16:K18,K21:K23)</f>
        <v>13099710629</v>
      </c>
      <c r="L15" s="63" t="s">
        <v>4</v>
      </c>
      <c r="M15" s="62">
        <f>SUM(M16:M18,M21:M23)</f>
        <v>20130878571</v>
      </c>
      <c r="N15" s="63" t="s">
        <v>4</v>
      </c>
      <c r="O15" s="62">
        <f>SUM(O16:O18,O21:O23)</f>
        <v>9930914129</v>
      </c>
      <c r="P15" s="63" t="s">
        <v>4</v>
      </c>
    </row>
    <row r="16" spans="2:20" ht="14.25" customHeight="1">
      <c r="B16" s="10"/>
      <c r="C16" s="11"/>
      <c r="D16" s="11"/>
      <c r="E16" s="11" t="s">
        <v>6</v>
      </c>
      <c r="F16" s="11"/>
      <c r="G16" s="11"/>
      <c r="H16" s="12"/>
      <c r="I16" s="64">
        <v>8812458226</v>
      </c>
      <c r="J16" s="65" t="s">
        <v>502</v>
      </c>
      <c r="K16" s="66">
        <v>4614557691</v>
      </c>
      <c r="L16" s="67"/>
      <c r="M16" s="66">
        <v>6909582383</v>
      </c>
      <c r="N16" s="67" t="s">
        <v>4</v>
      </c>
      <c r="O16" s="66">
        <v>3577423223</v>
      </c>
      <c r="P16" s="67" t="s">
        <v>4</v>
      </c>
    </row>
    <row r="17" spans="2:16" ht="14.25" customHeight="1">
      <c r="B17" s="10"/>
      <c r="C17" s="11"/>
      <c r="D17" s="11"/>
      <c r="E17" s="11" t="s">
        <v>9</v>
      </c>
      <c r="F17" s="11"/>
      <c r="G17" s="11"/>
      <c r="H17" s="12"/>
      <c r="I17" s="64">
        <v>2679633504</v>
      </c>
      <c r="J17" s="65" t="s">
        <v>502</v>
      </c>
      <c r="K17" s="66">
        <v>1580722659</v>
      </c>
      <c r="L17" s="67"/>
      <c r="M17" s="66">
        <v>2770186239</v>
      </c>
      <c r="N17" s="67" t="s">
        <v>4</v>
      </c>
      <c r="O17" s="66">
        <v>1229784833</v>
      </c>
      <c r="P17" s="67" t="s">
        <v>4</v>
      </c>
    </row>
    <row r="18" spans="2:16" ht="14.25" customHeight="1">
      <c r="B18" s="10"/>
      <c r="C18" s="11"/>
      <c r="D18" s="46"/>
      <c r="E18" s="46" t="s">
        <v>10</v>
      </c>
      <c r="F18" s="46"/>
      <c r="G18" s="46"/>
      <c r="H18" s="47"/>
      <c r="I18" s="64">
        <f>SUM(I19:I20)</f>
        <v>10286999070</v>
      </c>
      <c r="J18" s="65" t="s">
        <v>502</v>
      </c>
      <c r="K18" s="66">
        <f>SUM(K19:K20)</f>
        <v>5489966710</v>
      </c>
      <c r="L18" s="67"/>
      <c r="M18" s="66">
        <f>SUM(M19:M20)</f>
        <v>9414977638</v>
      </c>
      <c r="N18" s="67" t="s">
        <v>4</v>
      </c>
      <c r="O18" s="66">
        <f>SUM(O19:O20)</f>
        <v>4565921190</v>
      </c>
      <c r="P18" s="67" t="s">
        <v>4</v>
      </c>
    </row>
    <row r="19" spans="2:16" ht="14.25" customHeight="1">
      <c r="B19" s="10"/>
      <c r="C19" s="11"/>
      <c r="D19" s="46"/>
      <c r="E19" s="46"/>
      <c r="F19" s="46" t="s">
        <v>11</v>
      </c>
      <c r="G19" s="46"/>
      <c r="H19" s="47"/>
      <c r="I19" s="64">
        <v>3385323470</v>
      </c>
      <c r="J19" s="65" t="s">
        <v>4</v>
      </c>
      <c r="K19" s="66">
        <v>1790750420</v>
      </c>
      <c r="L19" s="67"/>
      <c r="M19" s="66">
        <v>4058993860</v>
      </c>
      <c r="N19" s="67" t="s">
        <v>4</v>
      </c>
      <c r="O19" s="66">
        <v>1952831330</v>
      </c>
      <c r="P19" s="67"/>
    </row>
    <row r="20" spans="2:16" ht="14.25" customHeight="1">
      <c r="B20" s="10"/>
      <c r="C20" s="11"/>
      <c r="D20" s="46"/>
      <c r="E20" s="46"/>
      <c r="F20" s="46" t="s">
        <v>17</v>
      </c>
      <c r="G20" s="46"/>
      <c r="H20" s="47"/>
      <c r="I20" s="64">
        <v>6901675600</v>
      </c>
      <c r="J20" s="65" t="s">
        <v>4</v>
      </c>
      <c r="K20" s="66">
        <v>3699216290</v>
      </c>
      <c r="L20" s="67"/>
      <c r="M20" s="66">
        <v>5355983778</v>
      </c>
      <c r="N20" s="67" t="s">
        <v>4</v>
      </c>
      <c r="O20" s="66">
        <v>2613089860</v>
      </c>
      <c r="P20" s="67"/>
    </row>
    <row r="21" spans="2:16" ht="14.25" customHeight="1">
      <c r="B21" s="10"/>
      <c r="C21" s="11"/>
      <c r="D21" s="46"/>
      <c r="E21" s="46" t="s">
        <v>19</v>
      </c>
      <c r="F21" s="46"/>
      <c r="G21" s="46"/>
      <c r="H21" s="47"/>
      <c r="I21" s="64">
        <v>217270605</v>
      </c>
      <c r="J21" s="65" t="s">
        <v>502</v>
      </c>
      <c r="K21" s="66">
        <v>86287622</v>
      </c>
      <c r="L21" s="67"/>
      <c r="M21" s="66">
        <v>276246881</v>
      </c>
      <c r="N21" s="67" t="s">
        <v>4</v>
      </c>
      <c r="O21" s="66">
        <v>87061201</v>
      </c>
      <c r="P21" s="67" t="s">
        <v>4</v>
      </c>
    </row>
    <row r="22" spans="2:16" ht="14.25" customHeight="1">
      <c r="B22" s="10"/>
      <c r="C22" s="11"/>
      <c r="D22" s="46"/>
      <c r="E22" s="46" t="s">
        <v>27</v>
      </c>
      <c r="F22" s="46"/>
      <c r="G22" s="46"/>
      <c r="H22" s="47"/>
      <c r="I22" s="64">
        <v>2422258193</v>
      </c>
      <c r="J22" s="65" t="s">
        <v>502</v>
      </c>
      <c r="K22" s="66">
        <v>1314702577</v>
      </c>
      <c r="L22" s="67"/>
      <c r="M22" s="66">
        <v>744452833</v>
      </c>
      <c r="N22" s="67" t="s">
        <v>4</v>
      </c>
      <c r="O22" s="66">
        <v>468500042</v>
      </c>
      <c r="P22" s="67" t="s">
        <v>4</v>
      </c>
    </row>
    <row r="23" spans="2:16" ht="14.25" customHeight="1">
      <c r="B23" s="10"/>
      <c r="C23" s="11"/>
      <c r="D23" s="11"/>
      <c r="E23" s="11" t="s">
        <v>31</v>
      </c>
      <c r="F23" s="11"/>
      <c r="G23" s="11"/>
      <c r="H23" s="12"/>
      <c r="I23" s="64">
        <v>13674098</v>
      </c>
      <c r="J23" s="65" t="s">
        <v>502</v>
      </c>
      <c r="K23" s="66">
        <v>13473370</v>
      </c>
      <c r="L23" s="67"/>
      <c r="M23" s="66">
        <v>15432597</v>
      </c>
      <c r="N23" s="67" t="s">
        <v>4</v>
      </c>
      <c r="O23" s="66">
        <v>2223640</v>
      </c>
      <c r="P23" s="67" t="s">
        <v>4</v>
      </c>
    </row>
    <row r="24" spans="2:16" ht="14.25" customHeight="1">
      <c r="B24" s="10"/>
      <c r="C24" s="11"/>
      <c r="D24" s="11" t="s">
        <v>34</v>
      </c>
      <c r="E24" s="11"/>
      <c r="F24" s="11"/>
      <c r="G24" s="11"/>
      <c r="H24" s="12"/>
      <c r="I24" s="64">
        <f>SUM(I25,I28)</f>
        <v>3939069244</v>
      </c>
      <c r="J24" s="65" t="s">
        <v>4</v>
      </c>
      <c r="K24" s="66">
        <f>SUM(K25,K28)</f>
        <v>1693575840</v>
      </c>
      <c r="L24" s="67" t="s">
        <v>4</v>
      </c>
      <c r="M24" s="66">
        <f>SUM(M25,M28)</f>
        <v>5993857001</v>
      </c>
      <c r="N24" s="67" t="s">
        <v>4</v>
      </c>
      <c r="O24" s="66">
        <f>SUM(O25,O28)</f>
        <v>1165526865</v>
      </c>
      <c r="P24" s="67" t="s">
        <v>4</v>
      </c>
    </row>
    <row r="25" spans="2:16" ht="14.25" customHeight="1">
      <c r="B25" s="10"/>
      <c r="C25" s="11"/>
      <c r="D25" s="11"/>
      <c r="E25" s="11" t="s">
        <v>35</v>
      </c>
      <c r="F25" s="11"/>
      <c r="G25" s="11"/>
      <c r="H25" s="12"/>
      <c r="I25" s="64">
        <v>3524534744</v>
      </c>
      <c r="J25" s="65" t="s">
        <v>4</v>
      </c>
      <c r="K25" s="66">
        <v>1693575840</v>
      </c>
      <c r="L25" s="67" t="s">
        <v>4</v>
      </c>
      <c r="M25" s="66">
        <v>5993857001</v>
      </c>
      <c r="N25" s="67" t="s">
        <v>4</v>
      </c>
      <c r="O25" s="66">
        <v>1165526865</v>
      </c>
      <c r="P25" s="67" t="s">
        <v>4</v>
      </c>
    </row>
    <row r="26" spans="2:16" ht="14.25" customHeight="1">
      <c r="B26" s="10"/>
      <c r="C26" s="11"/>
      <c r="D26" s="11"/>
      <c r="E26" s="11"/>
      <c r="F26" s="11" t="s">
        <v>36</v>
      </c>
      <c r="G26" s="11"/>
      <c r="H26" s="12"/>
      <c r="I26" s="64">
        <v>283466250</v>
      </c>
      <c r="J26" s="65" t="s">
        <v>502</v>
      </c>
      <c r="K26" s="66">
        <v>283466250</v>
      </c>
      <c r="L26" s="67"/>
      <c r="M26" s="66">
        <v>1605127001</v>
      </c>
      <c r="N26" s="67" t="s">
        <v>4</v>
      </c>
      <c r="O26" s="66">
        <v>420097001</v>
      </c>
      <c r="P26" s="67" t="s">
        <v>4</v>
      </c>
    </row>
    <row r="27" spans="2:16" ht="14.25" customHeight="1">
      <c r="B27" s="10"/>
      <c r="C27" s="11"/>
      <c r="D27" s="11"/>
      <c r="E27" s="11"/>
      <c r="F27" s="11" t="s">
        <v>37</v>
      </c>
      <c r="G27" s="11"/>
      <c r="H27" s="12"/>
      <c r="I27" s="64">
        <v>3241068494</v>
      </c>
      <c r="J27" s="65" t="s">
        <v>502</v>
      </c>
      <c r="K27" s="66">
        <v>1410109590</v>
      </c>
      <c r="L27" s="67"/>
      <c r="M27" s="66">
        <v>4388730000</v>
      </c>
      <c r="N27" s="67" t="s">
        <v>4</v>
      </c>
      <c r="O27" s="66">
        <v>745429864</v>
      </c>
      <c r="P27" s="67" t="s">
        <v>4</v>
      </c>
    </row>
    <row r="28" spans="2:16" ht="14.25" customHeight="1">
      <c r="B28" s="10"/>
      <c r="C28" s="11"/>
      <c r="D28" s="11"/>
      <c r="E28" s="11" t="s">
        <v>38</v>
      </c>
      <c r="F28" s="11"/>
      <c r="G28" s="11"/>
      <c r="H28" s="12"/>
      <c r="I28" s="64">
        <v>414534500</v>
      </c>
      <c r="J28" s="65"/>
      <c r="K28" s="66">
        <v>0</v>
      </c>
      <c r="L28" s="67"/>
      <c r="M28" s="66">
        <v>0</v>
      </c>
      <c r="N28" s="67"/>
      <c r="O28" s="66">
        <v>0</v>
      </c>
      <c r="P28" s="67" t="s">
        <v>4</v>
      </c>
    </row>
    <row r="29" spans="2:16" ht="14.25" customHeight="1">
      <c r="B29" s="10"/>
      <c r="C29" s="11"/>
      <c r="D29" s="11"/>
      <c r="E29" s="11"/>
      <c r="F29" s="11" t="s">
        <v>39</v>
      </c>
      <c r="G29" s="11"/>
      <c r="H29" s="12"/>
      <c r="I29" s="64">
        <v>414534500</v>
      </c>
      <c r="J29" s="65" t="s">
        <v>502</v>
      </c>
      <c r="K29" s="66">
        <v>0</v>
      </c>
      <c r="L29" s="67"/>
      <c r="M29" s="66">
        <v>0</v>
      </c>
      <c r="N29" s="67" t="s">
        <v>502</v>
      </c>
      <c r="O29" s="66">
        <v>0</v>
      </c>
      <c r="P29" s="67" t="s">
        <v>4</v>
      </c>
    </row>
    <row r="30" spans="2:16" ht="14.25" customHeight="1">
      <c r="B30" s="10"/>
      <c r="C30" s="11"/>
      <c r="D30" s="11" t="s">
        <v>40</v>
      </c>
      <c r="E30" s="11"/>
      <c r="F30" s="11"/>
      <c r="G30" s="11"/>
      <c r="H30" s="12"/>
      <c r="I30" s="64">
        <v>12000000</v>
      </c>
      <c r="J30" s="65" t="s">
        <v>502</v>
      </c>
      <c r="K30" s="66">
        <v>11000000</v>
      </c>
      <c r="L30" s="67"/>
      <c r="M30" s="66">
        <v>9000000</v>
      </c>
      <c r="N30" s="67" t="s">
        <v>4</v>
      </c>
      <c r="O30" s="66">
        <v>0</v>
      </c>
      <c r="P30" s="67" t="s">
        <v>4</v>
      </c>
    </row>
    <row r="31" spans="2:16" ht="14.25" customHeight="1">
      <c r="B31" s="10"/>
      <c r="C31" s="11"/>
      <c r="D31" s="11" t="s">
        <v>41</v>
      </c>
      <c r="E31" s="11"/>
      <c r="F31" s="11"/>
      <c r="G31" s="11"/>
      <c r="H31" s="12"/>
      <c r="I31" s="64">
        <v>493132322</v>
      </c>
      <c r="J31" s="65" t="s">
        <v>4</v>
      </c>
      <c r="K31" s="66">
        <v>248043818</v>
      </c>
      <c r="L31" s="67" t="s">
        <v>4</v>
      </c>
      <c r="M31" s="66">
        <v>602104794</v>
      </c>
      <c r="N31" s="67" t="s">
        <v>4</v>
      </c>
      <c r="O31" s="66">
        <v>279798413</v>
      </c>
      <c r="P31" s="67" t="s">
        <v>4</v>
      </c>
    </row>
    <row r="32" spans="2:16" ht="14.25" customHeight="1">
      <c r="B32" s="10"/>
      <c r="C32" s="11"/>
      <c r="D32" s="11" t="s">
        <v>44</v>
      </c>
      <c r="E32" s="11"/>
      <c r="F32" s="11"/>
      <c r="G32" s="11"/>
      <c r="H32" s="12"/>
      <c r="I32" s="64">
        <v>25219120</v>
      </c>
      <c r="J32" s="65"/>
      <c r="K32" s="66">
        <v>13594510</v>
      </c>
      <c r="L32" s="67"/>
      <c r="M32" s="66">
        <v>0</v>
      </c>
      <c r="N32" s="67"/>
      <c r="O32" s="66">
        <v>0</v>
      </c>
      <c r="P32" s="67" t="s">
        <v>4</v>
      </c>
    </row>
    <row r="33" spans="2:18" ht="14.25" customHeight="1">
      <c r="B33" s="10"/>
      <c r="C33" s="11"/>
      <c r="D33" s="11" t="s">
        <v>46</v>
      </c>
      <c r="E33" s="11"/>
      <c r="F33" s="11"/>
      <c r="G33" s="11"/>
      <c r="H33" s="12"/>
      <c r="I33" s="64">
        <v>2425500000</v>
      </c>
      <c r="J33" s="65" t="s">
        <v>4</v>
      </c>
      <c r="K33" s="66">
        <v>643500000</v>
      </c>
      <c r="L33" s="67" t="s">
        <v>4</v>
      </c>
      <c r="M33" s="66">
        <v>1111289998</v>
      </c>
      <c r="N33" s="67" t="s">
        <v>4</v>
      </c>
      <c r="O33" s="66">
        <v>551289999</v>
      </c>
      <c r="P33" s="67" t="s">
        <v>4</v>
      </c>
    </row>
    <row r="34" spans="2:18" ht="14.25" customHeight="1">
      <c r="B34" s="10"/>
      <c r="C34" s="11"/>
      <c r="D34" s="11" t="s">
        <v>48</v>
      </c>
      <c r="E34" s="11"/>
      <c r="F34" s="11"/>
      <c r="G34" s="11"/>
      <c r="H34" s="12"/>
      <c r="I34" s="64">
        <v>69139901</v>
      </c>
      <c r="J34" s="65" t="s">
        <v>502</v>
      </c>
      <c r="K34" s="66">
        <v>26139901</v>
      </c>
      <c r="L34" s="67"/>
      <c r="M34" s="66">
        <v>10172052</v>
      </c>
      <c r="N34" s="67" t="s">
        <v>4</v>
      </c>
      <c r="O34" s="66">
        <v>10172052</v>
      </c>
      <c r="P34" s="67" t="s">
        <v>4</v>
      </c>
    </row>
    <row r="35" spans="2:18" ht="14.25" customHeight="1">
      <c r="B35" s="10"/>
      <c r="C35" s="11"/>
      <c r="D35" s="11" t="s">
        <v>49</v>
      </c>
      <c r="E35" s="11"/>
      <c r="F35" s="11"/>
      <c r="G35" s="11"/>
      <c r="H35" s="12"/>
      <c r="I35" s="64">
        <v>414810352</v>
      </c>
      <c r="J35" s="65" t="s">
        <v>502</v>
      </c>
      <c r="K35" s="66">
        <v>318998721</v>
      </c>
      <c r="L35" s="67"/>
      <c r="M35" s="66">
        <v>285894563</v>
      </c>
      <c r="N35" s="67" t="s">
        <v>4</v>
      </c>
      <c r="O35" s="66">
        <v>139431720</v>
      </c>
      <c r="P35" s="67" t="s">
        <v>4</v>
      </c>
    </row>
    <row r="36" spans="2:18" ht="14.25" customHeight="1">
      <c r="B36" s="30"/>
      <c r="C36" s="31" t="s">
        <v>294</v>
      </c>
      <c r="D36" s="31"/>
      <c r="E36" s="31"/>
      <c r="F36" s="31"/>
      <c r="G36" s="31"/>
      <c r="H36" s="32"/>
      <c r="I36" s="68" t="s">
        <v>4</v>
      </c>
      <c r="J36" s="69">
        <f>SUM(I37,I49,I56,I58,I61,I63)</f>
        <v>51433514788</v>
      </c>
      <c r="K36" s="70" t="s">
        <v>4</v>
      </c>
      <c r="L36" s="71">
        <f>SUM(K37,K49,K56,K58,K61,K63)</f>
        <v>27701342955</v>
      </c>
      <c r="M36" s="70" t="s">
        <v>4</v>
      </c>
      <c r="N36" s="71">
        <f>SUM(M37,M49,M56,M58,M61,M63)</f>
        <v>46042868507</v>
      </c>
      <c r="O36" s="70" t="s">
        <v>4</v>
      </c>
      <c r="P36" s="71">
        <f>SUM(O37,O49,O56,O58,O61,O63)</f>
        <v>21663557267</v>
      </c>
      <c r="R36" s="35"/>
    </row>
    <row r="37" spans="2:18" ht="14.25" customHeight="1">
      <c r="B37" s="10"/>
      <c r="C37" s="11"/>
      <c r="D37" s="11" t="s">
        <v>69</v>
      </c>
      <c r="E37" s="11"/>
      <c r="F37" s="11"/>
      <c r="G37" s="11"/>
      <c r="H37" s="12"/>
      <c r="I37" s="64">
        <f>SUM(I38,I41,I44,I46:I48)</f>
        <v>27739618680</v>
      </c>
      <c r="J37" s="65" t="s">
        <v>4</v>
      </c>
      <c r="K37" s="66">
        <f>SUM(K38,K41,K44,K46:K48)</f>
        <v>15269412431</v>
      </c>
      <c r="L37" s="67" t="s">
        <v>4</v>
      </c>
      <c r="M37" s="66">
        <f>SUM(M38,M41,M44,M46:M48)</f>
        <v>36071885291</v>
      </c>
      <c r="N37" s="67" t="s">
        <v>4</v>
      </c>
      <c r="O37" s="66">
        <f>SUM(O38,O41,O44,O46:O48)</f>
        <v>14929093614</v>
      </c>
      <c r="P37" s="67" t="s">
        <v>4</v>
      </c>
    </row>
    <row r="38" spans="2:18" ht="14.25" customHeight="1">
      <c r="B38" s="10"/>
      <c r="C38" s="11"/>
      <c r="D38" s="11"/>
      <c r="E38" s="11" t="s">
        <v>70</v>
      </c>
      <c r="F38" s="11"/>
      <c r="G38" s="11"/>
      <c r="H38" s="12"/>
      <c r="I38" s="64">
        <f>SUM(I39:I40)</f>
        <v>13999373789</v>
      </c>
      <c r="J38" s="65" t="s">
        <v>4</v>
      </c>
      <c r="K38" s="66">
        <f>SUM(K39:K40)</f>
        <v>6586496540</v>
      </c>
      <c r="L38" s="67" t="s">
        <v>4</v>
      </c>
      <c r="M38" s="66">
        <f>SUM(M39:M40)</f>
        <v>8314472367</v>
      </c>
      <c r="N38" s="67" t="s">
        <v>4</v>
      </c>
      <c r="O38" s="66">
        <f>SUM(O39:O40)</f>
        <v>4308468648</v>
      </c>
      <c r="P38" s="67" t="s">
        <v>4</v>
      </c>
    </row>
    <row r="39" spans="2:18" ht="14.25" customHeight="1">
      <c r="B39" s="10"/>
      <c r="C39" s="11"/>
      <c r="D39" s="11"/>
      <c r="E39" s="11"/>
      <c r="F39" s="11" t="s">
        <v>71</v>
      </c>
      <c r="G39" s="11"/>
      <c r="H39" s="12"/>
      <c r="I39" s="64">
        <v>13990323035</v>
      </c>
      <c r="J39" s="65" t="s">
        <v>4</v>
      </c>
      <c r="K39" s="66">
        <v>6586496540</v>
      </c>
      <c r="L39" s="67" t="s">
        <v>4</v>
      </c>
      <c r="M39" s="66">
        <v>8293497553</v>
      </c>
      <c r="N39" s="67" t="s">
        <v>4</v>
      </c>
      <c r="O39" s="66">
        <v>4308468648</v>
      </c>
      <c r="P39" s="67" t="s">
        <v>4</v>
      </c>
    </row>
    <row r="40" spans="2:18" ht="14.25" customHeight="1">
      <c r="B40" s="10"/>
      <c r="C40" s="11"/>
      <c r="D40" s="11"/>
      <c r="E40" s="11"/>
      <c r="F40" s="11" t="s">
        <v>72</v>
      </c>
      <c r="G40" s="11"/>
      <c r="H40" s="12"/>
      <c r="I40" s="64">
        <v>9050754</v>
      </c>
      <c r="J40" s="65" t="s">
        <v>4</v>
      </c>
      <c r="K40" s="66" t="s">
        <v>4</v>
      </c>
      <c r="L40" s="67" t="s">
        <v>4</v>
      </c>
      <c r="M40" s="66">
        <v>20974814</v>
      </c>
      <c r="N40" s="67" t="s">
        <v>4</v>
      </c>
      <c r="O40" s="66" t="s">
        <v>4</v>
      </c>
      <c r="P40" s="67" t="s">
        <v>4</v>
      </c>
    </row>
    <row r="41" spans="2:18" ht="14.25" customHeight="1">
      <c r="B41" s="10"/>
      <c r="C41" s="11"/>
      <c r="D41" s="11"/>
      <c r="E41" s="11" t="s">
        <v>73</v>
      </c>
      <c r="F41" s="11"/>
      <c r="G41" s="11"/>
      <c r="H41" s="12"/>
      <c r="I41" s="64">
        <f>SUM(I42:I43)</f>
        <v>49381252</v>
      </c>
      <c r="J41" s="65" t="s">
        <v>4</v>
      </c>
      <c r="K41" s="66">
        <f>SUM(K42:K43)</f>
        <v>45264992</v>
      </c>
      <c r="L41" s="67" t="s">
        <v>4</v>
      </c>
      <c r="M41" s="66">
        <f>SUM(M42:M43)</f>
        <v>515118426</v>
      </c>
      <c r="N41" s="67" t="s">
        <v>4</v>
      </c>
      <c r="O41" s="66">
        <f>SUM(O42:O43)</f>
        <v>336820712</v>
      </c>
      <c r="P41" s="67" t="s">
        <v>4</v>
      </c>
    </row>
    <row r="42" spans="2:18" ht="14.25" customHeight="1">
      <c r="B42" s="10"/>
      <c r="C42" s="11"/>
      <c r="D42" s="11"/>
      <c r="E42" s="11"/>
      <c r="F42" s="11" t="s">
        <v>74</v>
      </c>
      <c r="G42" s="11"/>
      <c r="H42" s="12"/>
      <c r="I42" s="64">
        <v>39963882</v>
      </c>
      <c r="J42" s="65" t="s">
        <v>4</v>
      </c>
      <c r="K42" s="66">
        <v>39963882</v>
      </c>
      <c r="L42" s="67" t="s">
        <v>4</v>
      </c>
      <c r="M42" s="66">
        <v>178327354</v>
      </c>
      <c r="N42" s="67" t="s">
        <v>4</v>
      </c>
      <c r="O42" s="66">
        <v>29640</v>
      </c>
      <c r="P42" s="67" t="s">
        <v>4</v>
      </c>
    </row>
    <row r="43" spans="2:18" ht="14.25" customHeight="1">
      <c r="B43" s="10"/>
      <c r="C43" s="11"/>
      <c r="D43" s="11"/>
      <c r="E43" s="11"/>
      <c r="F43" s="11" t="s">
        <v>75</v>
      </c>
      <c r="G43" s="11"/>
      <c r="H43" s="12"/>
      <c r="I43" s="64">
        <v>9417370</v>
      </c>
      <c r="J43" s="65" t="s">
        <v>4</v>
      </c>
      <c r="K43" s="66">
        <v>5301110</v>
      </c>
      <c r="L43" s="67" t="s">
        <v>4</v>
      </c>
      <c r="M43" s="66">
        <v>336791072</v>
      </c>
      <c r="N43" s="67" t="s">
        <v>4</v>
      </c>
      <c r="O43" s="66">
        <v>336791072</v>
      </c>
      <c r="P43" s="67" t="s">
        <v>4</v>
      </c>
    </row>
    <row r="44" spans="2:18" ht="14.25" customHeight="1">
      <c r="B44" s="10"/>
      <c r="C44" s="11"/>
      <c r="D44" s="11"/>
      <c r="E44" s="11" t="s">
        <v>76</v>
      </c>
      <c r="F44" s="11"/>
      <c r="G44" s="11"/>
      <c r="H44" s="12"/>
      <c r="I44" s="64">
        <f>I45</f>
        <v>12841544124</v>
      </c>
      <c r="J44" s="65" t="s">
        <v>4</v>
      </c>
      <c r="K44" s="66">
        <f>K45</f>
        <v>8265234995</v>
      </c>
      <c r="L44" s="67" t="s">
        <v>4</v>
      </c>
      <c r="M44" s="66">
        <f>M45</f>
        <v>26466388839</v>
      </c>
      <c r="N44" s="67" t="s">
        <v>4</v>
      </c>
      <c r="O44" s="66">
        <f>O45</f>
        <v>9843132824</v>
      </c>
      <c r="P44" s="67" t="s">
        <v>4</v>
      </c>
    </row>
    <row r="45" spans="2:18" ht="14.25" customHeight="1">
      <c r="B45" s="10"/>
      <c r="C45" s="11"/>
      <c r="D45" s="11"/>
      <c r="E45" s="11"/>
      <c r="F45" s="11" t="s">
        <v>77</v>
      </c>
      <c r="G45" s="11"/>
      <c r="H45" s="12"/>
      <c r="I45" s="64">
        <v>12841544124</v>
      </c>
      <c r="J45" s="65" t="s">
        <v>4</v>
      </c>
      <c r="K45" s="66">
        <v>8265234995</v>
      </c>
      <c r="L45" s="67" t="s">
        <v>4</v>
      </c>
      <c r="M45" s="66">
        <v>26466388839</v>
      </c>
      <c r="N45" s="67" t="s">
        <v>4</v>
      </c>
      <c r="O45" s="66">
        <v>9843132824</v>
      </c>
      <c r="P45" s="67" t="s">
        <v>4</v>
      </c>
    </row>
    <row r="46" spans="2:18" ht="14.25" customHeight="1">
      <c r="B46" s="10"/>
      <c r="C46" s="11"/>
      <c r="D46" s="11"/>
      <c r="E46" s="11" t="s">
        <v>518</v>
      </c>
      <c r="F46" s="11"/>
      <c r="G46" s="11"/>
      <c r="H46" s="12"/>
      <c r="I46" s="64">
        <v>4454604</v>
      </c>
      <c r="J46" s="65" t="s">
        <v>4</v>
      </c>
      <c r="K46" s="66">
        <v>1753934</v>
      </c>
      <c r="L46" s="67" t="s">
        <v>4</v>
      </c>
      <c r="M46" s="66">
        <v>253453878</v>
      </c>
      <c r="N46" s="67" t="s">
        <v>4</v>
      </c>
      <c r="O46" s="66">
        <v>210654758</v>
      </c>
      <c r="P46" s="67" t="s">
        <v>4</v>
      </c>
    </row>
    <row r="47" spans="2:18" ht="14.25" customHeight="1">
      <c r="B47" s="10"/>
      <c r="C47" s="11"/>
      <c r="D47" s="11"/>
      <c r="E47" s="11" t="s">
        <v>79</v>
      </c>
      <c r="F47" s="11"/>
      <c r="G47" s="11"/>
      <c r="H47" s="12"/>
      <c r="I47" s="64">
        <v>743926114</v>
      </c>
      <c r="J47" s="65" t="s">
        <v>4</v>
      </c>
      <c r="K47" s="66">
        <v>350289715</v>
      </c>
      <c r="L47" s="67" t="s">
        <v>4</v>
      </c>
      <c r="M47" s="66">
        <v>522451781</v>
      </c>
      <c r="N47" s="67" t="s">
        <v>4</v>
      </c>
      <c r="O47" s="66">
        <v>230016672</v>
      </c>
      <c r="P47" s="67" t="s">
        <v>4</v>
      </c>
    </row>
    <row r="48" spans="2:18" ht="14.25" customHeight="1">
      <c r="B48" s="10"/>
      <c r="C48" s="11"/>
      <c r="D48" s="11"/>
      <c r="E48" s="11" t="s">
        <v>80</v>
      </c>
      <c r="F48" s="11"/>
      <c r="G48" s="11"/>
      <c r="H48" s="12"/>
      <c r="I48" s="64">
        <v>100938797</v>
      </c>
      <c r="J48" s="65" t="s">
        <v>4</v>
      </c>
      <c r="K48" s="66">
        <v>20372255</v>
      </c>
      <c r="L48" s="67" t="s">
        <v>4</v>
      </c>
      <c r="M48" s="66"/>
      <c r="N48" s="67" t="s">
        <v>4</v>
      </c>
      <c r="O48" s="66" t="s">
        <v>4</v>
      </c>
      <c r="P48" s="67" t="s">
        <v>4</v>
      </c>
    </row>
    <row r="49" spans="2:17" ht="14.25" customHeight="1">
      <c r="B49" s="10"/>
      <c r="C49" s="11"/>
      <c r="D49" s="11" t="s">
        <v>81</v>
      </c>
      <c r="E49" s="11"/>
      <c r="F49" s="11"/>
      <c r="G49" s="11"/>
      <c r="H49" s="12"/>
      <c r="I49" s="64">
        <f>SUM(I50,I53,I54,I55)</f>
        <v>653020204</v>
      </c>
      <c r="J49" s="65" t="s">
        <v>4</v>
      </c>
      <c r="K49" s="66">
        <f>SUM(K50,K53,K54,K55)</f>
        <v>-851068286</v>
      </c>
      <c r="L49" s="67" t="s">
        <v>4</v>
      </c>
      <c r="M49" s="66">
        <f>SUM(M50,M53,M54,M55)</f>
        <v>3462347576</v>
      </c>
      <c r="N49" s="67" t="s">
        <v>4</v>
      </c>
      <c r="O49" s="66">
        <f>SUM(O50,O53,O54,O55)</f>
        <v>2071300041</v>
      </c>
      <c r="P49" s="67" t="s">
        <v>4</v>
      </c>
    </row>
    <row r="50" spans="2:17" ht="14.25" customHeight="1">
      <c r="B50" s="10"/>
      <c r="C50" s="11"/>
      <c r="D50" s="11"/>
      <c r="E50" s="11" t="s">
        <v>82</v>
      </c>
      <c r="F50" s="11"/>
      <c r="G50" s="11"/>
      <c r="H50" s="12"/>
      <c r="I50" s="64">
        <f>SUM(I51:I52)</f>
        <v>134620589</v>
      </c>
      <c r="J50" s="65" t="s">
        <v>4</v>
      </c>
      <c r="K50" s="66">
        <f>SUM(K51:K52)</f>
        <v>-991772288</v>
      </c>
      <c r="L50" s="67" t="s">
        <v>4</v>
      </c>
      <c r="M50" s="66">
        <f>SUM(M51:M52)</f>
        <v>1583079180</v>
      </c>
      <c r="N50" s="67" t="s">
        <v>4</v>
      </c>
      <c r="O50" s="66">
        <f>SUM(O51:O52)</f>
        <v>1479471997</v>
      </c>
      <c r="P50" s="67" t="s">
        <v>4</v>
      </c>
    </row>
    <row r="51" spans="2:17" ht="14.25" customHeight="1">
      <c r="B51" s="10"/>
      <c r="C51" s="11"/>
      <c r="D51" s="11"/>
      <c r="E51" s="11"/>
      <c r="F51" s="11" t="s">
        <v>83</v>
      </c>
      <c r="G51" s="11"/>
      <c r="H51" s="12"/>
      <c r="I51" s="64">
        <v>134620589</v>
      </c>
      <c r="J51" s="65" t="s">
        <v>4</v>
      </c>
      <c r="K51" s="66">
        <v>-975350606</v>
      </c>
      <c r="L51" s="67" t="s">
        <v>4</v>
      </c>
      <c r="M51" s="66">
        <v>1401407122</v>
      </c>
      <c r="N51" s="67" t="s">
        <v>4</v>
      </c>
      <c r="O51" s="66">
        <v>1297799939</v>
      </c>
      <c r="P51" s="67" t="s">
        <v>4</v>
      </c>
    </row>
    <row r="52" spans="2:17" ht="14.25" customHeight="1">
      <c r="B52" s="10"/>
      <c r="C52" s="11"/>
      <c r="D52" s="11"/>
      <c r="E52" s="11"/>
      <c r="F52" s="11" t="s">
        <v>84</v>
      </c>
      <c r="G52" s="11"/>
      <c r="H52" s="12"/>
      <c r="I52" s="64" t="s">
        <v>4</v>
      </c>
      <c r="J52" s="65" t="s">
        <v>4</v>
      </c>
      <c r="K52" s="66">
        <v>-16421682</v>
      </c>
      <c r="L52" s="67" t="s">
        <v>4</v>
      </c>
      <c r="M52" s="66">
        <v>181672058</v>
      </c>
      <c r="N52" s="67" t="s">
        <v>4</v>
      </c>
      <c r="O52" s="66">
        <v>181672058</v>
      </c>
      <c r="P52" s="67" t="s">
        <v>4</v>
      </c>
    </row>
    <row r="53" spans="2:17" ht="14.25" customHeight="1">
      <c r="B53" s="10"/>
      <c r="C53" s="11"/>
      <c r="D53" s="11"/>
      <c r="E53" s="11" t="s">
        <v>85</v>
      </c>
      <c r="F53" s="11"/>
      <c r="G53" s="11"/>
      <c r="H53" s="12"/>
      <c r="I53" s="64">
        <v>39993378</v>
      </c>
      <c r="J53" s="65" t="s">
        <v>4</v>
      </c>
      <c r="K53" s="66">
        <v>-84693432</v>
      </c>
      <c r="L53" s="67" t="s">
        <v>4</v>
      </c>
      <c r="M53" s="66">
        <v>1142358011</v>
      </c>
      <c r="N53" s="67" t="s">
        <v>4</v>
      </c>
      <c r="O53" s="66">
        <v>-124067950</v>
      </c>
      <c r="P53" s="67" t="s">
        <v>4</v>
      </c>
    </row>
    <row r="54" spans="2:17" ht="14.25" customHeight="1">
      <c r="B54" s="10"/>
      <c r="C54" s="11"/>
      <c r="D54" s="11"/>
      <c r="E54" s="11" t="s">
        <v>86</v>
      </c>
      <c r="F54" s="11"/>
      <c r="G54" s="11"/>
      <c r="H54" s="12"/>
      <c r="I54" s="64">
        <v>441577333</v>
      </c>
      <c r="J54" s="65" t="s">
        <v>4</v>
      </c>
      <c r="K54" s="66">
        <v>188568530</v>
      </c>
      <c r="L54" s="67" t="s">
        <v>4</v>
      </c>
      <c r="M54" s="66">
        <v>688796261</v>
      </c>
      <c r="N54" s="67" t="s">
        <v>4</v>
      </c>
      <c r="O54" s="66">
        <v>667781870</v>
      </c>
      <c r="P54" s="67" t="s">
        <v>4</v>
      </c>
    </row>
    <row r="55" spans="2:17" s="34" customFormat="1" ht="14.25" customHeight="1">
      <c r="B55" s="10"/>
      <c r="C55" s="11"/>
      <c r="D55" s="11"/>
      <c r="E55" s="11" t="s">
        <v>511</v>
      </c>
      <c r="F55" s="11"/>
      <c r="G55" s="11"/>
      <c r="H55" s="12"/>
      <c r="I55" s="64">
        <v>36828904</v>
      </c>
      <c r="J55" s="65" t="s">
        <v>502</v>
      </c>
      <c r="K55" s="66">
        <v>36828904</v>
      </c>
      <c r="L55" s="67"/>
      <c r="M55" s="66">
        <v>48114124</v>
      </c>
      <c r="N55" s="67" t="s">
        <v>4</v>
      </c>
      <c r="O55" s="66">
        <v>48114124</v>
      </c>
      <c r="P55" s="67"/>
    </row>
    <row r="56" spans="2:17" ht="14.25" customHeight="1">
      <c r="B56" s="10"/>
      <c r="C56" s="11"/>
      <c r="D56" s="11" t="s">
        <v>87</v>
      </c>
      <c r="E56" s="11"/>
      <c r="F56" s="11"/>
      <c r="G56" s="11"/>
      <c r="H56" s="12"/>
      <c r="I56" s="64">
        <f>SUM(I57)</f>
        <v>257836772</v>
      </c>
      <c r="J56" s="65" t="s">
        <v>4</v>
      </c>
      <c r="K56" s="66">
        <f>SUM(K57)</f>
        <v>-508195403</v>
      </c>
      <c r="L56" s="67" t="s">
        <v>4</v>
      </c>
      <c r="M56" s="66">
        <f>SUM(M57)</f>
        <v>1028645</v>
      </c>
      <c r="N56" s="67" t="s">
        <v>4</v>
      </c>
      <c r="O56" s="66">
        <f>SUM(O57)</f>
        <v>-220349514</v>
      </c>
      <c r="P56" s="67" t="s">
        <v>4</v>
      </c>
    </row>
    <row r="57" spans="2:17" ht="14.25" customHeight="1">
      <c r="B57" s="10"/>
      <c r="C57" s="11"/>
      <c r="D57" s="11"/>
      <c r="E57" s="11" t="s">
        <v>82</v>
      </c>
      <c r="F57" s="11"/>
      <c r="G57" s="11"/>
      <c r="H57" s="12"/>
      <c r="I57" s="64">
        <v>257836772</v>
      </c>
      <c r="J57" s="65" t="s">
        <v>4</v>
      </c>
      <c r="K57" s="66">
        <v>-508195403</v>
      </c>
      <c r="L57" s="67" t="s">
        <v>4</v>
      </c>
      <c r="M57" s="66">
        <v>1028645</v>
      </c>
      <c r="N57" s="67" t="s">
        <v>4</v>
      </c>
      <c r="O57" s="66">
        <v>-220349514</v>
      </c>
      <c r="P57" s="67" t="s">
        <v>4</v>
      </c>
    </row>
    <row r="58" spans="2:17" ht="14.25" customHeight="1">
      <c r="B58" s="10"/>
      <c r="C58" s="11"/>
      <c r="D58" s="11" t="s">
        <v>88</v>
      </c>
      <c r="E58" s="11"/>
      <c r="F58" s="11"/>
      <c r="G58" s="11"/>
      <c r="H58" s="12"/>
      <c r="I58" s="64">
        <f>SUM(I59:I60)</f>
        <v>17796093466</v>
      </c>
      <c r="J58" s="65" t="s">
        <v>4</v>
      </c>
      <c r="K58" s="66">
        <f>SUM(K59:K60)</f>
        <v>11156369764</v>
      </c>
      <c r="L58" s="67" t="s">
        <v>4</v>
      </c>
      <c r="M58" s="66">
        <f>SUM(M59:M60)</f>
        <v>2936048624</v>
      </c>
      <c r="N58" s="67" t="s">
        <v>4</v>
      </c>
      <c r="O58" s="66">
        <f>SUM(O59:O60)</f>
        <v>2936048624</v>
      </c>
      <c r="P58" s="67" t="s">
        <v>4</v>
      </c>
    </row>
    <row r="59" spans="2:17" ht="14.25" customHeight="1">
      <c r="B59" s="10"/>
      <c r="C59" s="11"/>
      <c r="D59" s="11"/>
      <c r="E59" s="11" t="s">
        <v>515</v>
      </c>
      <c r="F59" s="11"/>
      <c r="G59" s="11"/>
      <c r="H59" s="12"/>
      <c r="I59" s="64">
        <v>13967523256</v>
      </c>
      <c r="J59" s="65" t="s">
        <v>4</v>
      </c>
      <c r="K59" s="66">
        <v>7327799554</v>
      </c>
      <c r="L59" s="67" t="s">
        <v>4</v>
      </c>
      <c r="M59" s="66">
        <v>2936048624</v>
      </c>
      <c r="N59" s="67" t="s">
        <v>4</v>
      </c>
      <c r="O59" s="66">
        <v>2936048624</v>
      </c>
      <c r="P59" s="67" t="s">
        <v>4</v>
      </c>
    </row>
    <row r="60" spans="2:17" s="34" customFormat="1" ht="14.25" customHeight="1">
      <c r="B60" s="10"/>
      <c r="C60" s="11"/>
      <c r="D60" s="11"/>
      <c r="E60" s="11" t="s">
        <v>510</v>
      </c>
      <c r="F60" s="11"/>
      <c r="G60" s="11"/>
      <c r="H60" s="12"/>
      <c r="I60" s="64">
        <v>3828570210</v>
      </c>
      <c r="J60" s="65" t="s">
        <v>4</v>
      </c>
      <c r="K60" s="66">
        <v>3828570210</v>
      </c>
      <c r="L60" s="67" t="s">
        <v>4</v>
      </c>
      <c r="M60" s="66">
        <v>0</v>
      </c>
      <c r="N60" s="67" t="s">
        <v>4</v>
      </c>
      <c r="O60" s="66">
        <v>0</v>
      </c>
      <c r="P60" s="67" t="s">
        <v>4</v>
      </c>
    </row>
    <row r="61" spans="2:17" s="44" customFormat="1" ht="14.25" customHeight="1">
      <c r="B61" s="45"/>
      <c r="C61" s="46"/>
      <c r="D61" s="46" t="s">
        <v>514</v>
      </c>
      <c r="E61" s="46"/>
      <c r="F61" s="46"/>
      <c r="G61" s="46"/>
      <c r="H61" s="47"/>
      <c r="I61" s="60">
        <f>SUM(I62)</f>
        <v>0</v>
      </c>
      <c r="J61" s="61"/>
      <c r="K61" s="62">
        <f>SUM(K62)</f>
        <v>0</v>
      </c>
      <c r="L61" s="63"/>
      <c r="M61" s="62">
        <f>SUM(M62)</f>
        <v>148217029</v>
      </c>
      <c r="N61" s="63"/>
      <c r="O61" s="62">
        <f>SUM(O62)</f>
        <v>148217029</v>
      </c>
      <c r="P61" s="63"/>
    </row>
    <row r="62" spans="2:17" s="44" customFormat="1" ht="14.25" customHeight="1">
      <c r="B62" s="45"/>
      <c r="C62" s="46"/>
      <c r="D62" s="46"/>
      <c r="E62" s="46" t="s">
        <v>517</v>
      </c>
      <c r="F62" s="46"/>
      <c r="G62" s="46"/>
      <c r="H62" s="47"/>
      <c r="I62" s="60">
        <v>0</v>
      </c>
      <c r="J62" s="61" t="s">
        <v>4</v>
      </c>
      <c r="K62" s="62">
        <v>0</v>
      </c>
      <c r="L62" s="63" t="s">
        <v>4</v>
      </c>
      <c r="M62" s="62">
        <v>148217029</v>
      </c>
      <c r="N62" s="63" t="s">
        <v>4</v>
      </c>
      <c r="O62" s="62">
        <v>148217029</v>
      </c>
      <c r="P62" s="63" t="s">
        <v>4</v>
      </c>
      <c r="Q62" s="44" t="s">
        <v>296</v>
      </c>
    </row>
    <row r="63" spans="2:17" ht="14.25" customHeight="1">
      <c r="B63" s="30"/>
      <c r="C63" s="31"/>
      <c r="D63" s="31" t="s">
        <v>513</v>
      </c>
      <c r="E63" s="31"/>
      <c r="F63" s="31"/>
      <c r="G63" s="31"/>
      <c r="H63" s="32"/>
      <c r="I63" s="68">
        <f>SUM(I64)</f>
        <v>4986945666</v>
      </c>
      <c r="J63" s="69"/>
      <c r="K63" s="70">
        <f>SUM(K64)</f>
        <v>2634824449</v>
      </c>
      <c r="L63" s="71"/>
      <c r="M63" s="70">
        <f>SUM(M64)</f>
        <v>3423341342</v>
      </c>
      <c r="N63" s="71"/>
      <c r="O63" s="70">
        <f>SUM(O64)</f>
        <v>1799247473</v>
      </c>
      <c r="P63" s="71"/>
    </row>
    <row r="64" spans="2:17" ht="14.25" customHeight="1">
      <c r="B64" s="30"/>
      <c r="C64" s="31"/>
      <c r="D64" s="31"/>
      <c r="E64" s="31" t="s">
        <v>516</v>
      </c>
      <c r="F64" s="31"/>
      <c r="G64" s="31"/>
      <c r="H64" s="32"/>
      <c r="I64" s="68">
        <v>4986945666</v>
      </c>
      <c r="J64" s="69" t="s">
        <v>4</v>
      </c>
      <c r="K64" s="70">
        <v>2634824449</v>
      </c>
      <c r="L64" s="71" t="s">
        <v>4</v>
      </c>
      <c r="M64" s="70">
        <v>3423341342</v>
      </c>
      <c r="N64" s="71" t="s">
        <v>4</v>
      </c>
      <c r="O64" s="70">
        <v>1799247473</v>
      </c>
      <c r="P64" s="71" t="s">
        <v>4</v>
      </c>
      <c r="Q64" s="1" t="s">
        <v>296</v>
      </c>
    </row>
    <row r="65" spans="2:16" ht="14.25" customHeight="1">
      <c r="B65" s="10"/>
      <c r="C65" s="11" t="s">
        <v>91</v>
      </c>
      <c r="D65" s="11"/>
      <c r="E65" s="11"/>
      <c r="F65" s="11"/>
      <c r="G65" s="11"/>
      <c r="H65" s="12"/>
      <c r="I65" s="64" t="s">
        <v>4</v>
      </c>
      <c r="J65" s="65">
        <f>SUM(I66,I71,I74)</f>
        <v>287945801225</v>
      </c>
      <c r="K65" s="66" t="s">
        <v>4</v>
      </c>
      <c r="L65" s="67">
        <f>SUM(K66,K71,K74)</f>
        <v>205962659919</v>
      </c>
      <c r="M65" s="66" t="s">
        <v>4</v>
      </c>
      <c r="N65" s="67">
        <f>SUM(M66,M71,M74)</f>
        <v>100659298984</v>
      </c>
      <c r="O65" s="66" t="s">
        <v>4</v>
      </c>
      <c r="P65" s="67">
        <f>SUM(O66,O71,O74)</f>
        <v>42029933600</v>
      </c>
    </row>
    <row r="66" spans="2:16" ht="14.25" customHeight="1">
      <c r="B66" s="10"/>
      <c r="C66" s="11"/>
      <c r="D66" s="11" t="s">
        <v>92</v>
      </c>
      <c r="E66" s="11"/>
      <c r="F66" s="11"/>
      <c r="G66" s="11"/>
      <c r="H66" s="12"/>
      <c r="I66" s="64">
        <f>SUM(I67:I70)</f>
        <v>66320638945</v>
      </c>
      <c r="J66" s="65" t="s">
        <v>4</v>
      </c>
      <c r="K66" s="66">
        <f>SUM(K67:K70)</f>
        <v>38327857885</v>
      </c>
      <c r="L66" s="67" t="s">
        <v>4</v>
      </c>
      <c r="M66" s="66">
        <f>SUM(M67:M70)</f>
        <v>50567514984</v>
      </c>
      <c r="N66" s="67" t="s">
        <v>4</v>
      </c>
      <c r="O66" s="66">
        <f>SUM(O67:O70)</f>
        <v>21805175600</v>
      </c>
      <c r="P66" s="67" t="s">
        <v>4</v>
      </c>
    </row>
    <row r="67" spans="2:16" ht="14.25" customHeight="1">
      <c r="B67" s="10"/>
      <c r="C67" s="11"/>
      <c r="D67" s="11"/>
      <c r="E67" s="11" t="s">
        <v>93</v>
      </c>
      <c r="F67" s="11"/>
      <c r="G67" s="11"/>
      <c r="H67" s="12"/>
      <c r="I67" s="64">
        <v>62534098750</v>
      </c>
      <c r="J67" s="65" t="s">
        <v>502</v>
      </c>
      <c r="K67" s="66">
        <v>35679717750</v>
      </c>
      <c r="L67" s="67"/>
      <c r="M67" s="66">
        <v>47600934750</v>
      </c>
      <c r="N67" s="67" t="s">
        <v>4</v>
      </c>
      <c r="O67" s="66">
        <v>20319692000</v>
      </c>
      <c r="P67" s="67" t="s">
        <v>4</v>
      </c>
    </row>
    <row r="68" spans="2:16" ht="14.25" customHeight="1">
      <c r="B68" s="10"/>
      <c r="C68" s="11"/>
      <c r="D68" s="11"/>
      <c r="E68" s="11" t="s">
        <v>295</v>
      </c>
      <c r="F68" s="11"/>
      <c r="G68" s="11"/>
      <c r="H68" s="12"/>
      <c r="I68" s="64">
        <v>6476250</v>
      </c>
      <c r="J68" s="65" t="s">
        <v>502</v>
      </c>
      <c r="K68" s="66">
        <v>-81813750</v>
      </c>
      <c r="L68" s="67"/>
      <c r="M68" s="66">
        <v>104094000</v>
      </c>
      <c r="N68" s="67" t="s">
        <v>4</v>
      </c>
      <c r="O68" s="66">
        <v>-30724500</v>
      </c>
      <c r="P68" s="67" t="s">
        <v>4</v>
      </c>
    </row>
    <row r="69" spans="2:16" ht="14.25" customHeight="1">
      <c r="B69" s="10"/>
      <c r="C69" s="11"/>
      <c r="D69" s="11"/>
      <c r="E69" s="11" t="s">
        <v>95</v>
      </c>
      <c r="F69" s="11"/>
      <c r="G69" s="11"/>
      <c r="H69" s="12"/>
      <c r="I69" s="64">
        <v>3780063945</v>
      </c>
      <c r="J69" s="65" t="s">
        <v>502</v>
      </c>
      <c r="K69" s="66">
        <v>2729953885</v>
      </c>
      <c r="L69" s="67"/>
      <c r="M69" s="66">
        <v>2862372034</v>
      </c>
      <c r="N69" s="67" t="s">
        <v>4</v>
      </c>
      <c r="O69" s="66">
        <v>1516093900</v>
      </c>
      <c r="P69" s="67" t="s">
        <v>4</v>
      </c>
    </row>
    <row r="70" spans="2:16" s="34" customFormat="1" ht="14.25" customHeight="1">
      <c r="B70" s="10"/>
      <c r="C70" s="11"/>
      <c r="D70" s="11"/>
      <c r="E70" s="11" t="s">
        <v>519</v>
      </c>
      <c r="F70" s="11"/>
      <c r="G70" s="11"/>
      <c r="H70" s="12"/>
      <c r="I70" s="64">
        <v>0</v>
      </c>
      <c r="J70" s="65"/>
      <c r="K70" s="66">
        <v>0</v>
      </c>
      <c r="L70" s="67"/>
      <c r="M70" s="66">
        <v>114200</v>
      </c>
      <c r="N70" s="67" t="s">
        <v>4</v>
      </c>
      <c r="O70" s="66">
        <v>114200</v>
      </c>
      <c r="P70" s="67" t="s">
        <v>4</v>
      </c>
    </row>
    <row r="71" spans="2:16" ht="14.25" customHeight="1">
      <c r="B71" s="10"/>
      <c r="C71" s="11"/>
      <c r="D71" s="11" t="s">
        <v>96</v>
      </c>
      <c r="E71" s="11"/>
      <c r="F71" s="11"/>
      <c r="G71" s="11"/>
      <c r="H71" s="12"/>
      <c r="I71" s="64">
        <f>SUM(I72:I73)</f>
        <v>220985973000</v>
      </c>
      <c r="J71" s="65" t="s">
        <v>4</v>
      </c>
      <c r="K71" s="66">
        <f>SUM(K72:K73)</f>
        <v>167580617000</v>
      </c>
      <c r="L71" s="67" t="s">
        <v>4</v>
      </c>
      <c r="M71" s="66">
        <f>SUM(M72:M73)</f>
        <v>50091784000</v>
      </c>
      <c r="N71" s="67" t="s">
        <v>4</v>
      </c>
      <c r="O71" s="66">
        <f>SUM(O72:O73)</f>
        <v>20224758000</v>
      </c>
      <c r="P71" s="67" t="s">
        <v>4</v>
      </c>
    </row>
    <row r="72" spans="2:16" ht="14.25" customHeight="1">
      <c r="B72" s="10"/>
      <c r="C72" s="11"/>
      <c r="D72" s="11"/>
      <c r="E72" s="11" t="s">
        <v>97</v>
      </c>
      <c r="F72" s="11"/>
      <c r="G72" s="11"/>
      <c r="H72" s="12"/>
      <c r="I72" s="64">
        <v>220119496000</v>
      </c>
      <c r="J72" s="65" t="s">
        <v>502</v>
      </c>
      <c r="K72" s="66">
        <v>167702316000</v>
      </c>
      <c r="L72" s="67"/>
      <c r="M72" s="66">
        <v>49050284000</v>
      </c>
      <c r="N72" s="67" t="s">
        <v>4</v>
      </c>
      <c r="O72" s="66">
        <v>19977305000</v>
      </c>
      <c r="P72" s="67" t="s">
        <v>4</v>
      </c>
    </row>
    <row r="73" spans="2:16" ht="14.25" customHeight="1">
      <c r="B73" s="10"/>
      <c r="C73" s="11"/>
      <c r="D73" s="11"/>
      <c r="E73" s="11" t="s">
        <v>98</v>
      </c>
      <c r="F73" s="11"/>
      <c r="G73" s="11"/>
      <c r="H73" s="12"/>
      <c r="I73" s="64">
        <v>866477000</v>
      </c>
      <c r="J73" s="65" t="s">
        <v>502</v>
      </c>
      <c r="K73" s="66">
        <v>-121699000</v>
      </c>
      <c r="L73" s="67"/>
      <c r="M73" s="66">
        <v>1041500000</v>
      </c>
      <c r="N73" s="67" t="s">
        <v>4</v>
      </c>
      <c r="O73" s="66">
        <v>247453000</v>
      </c>
      <c r="P73" s="67" t="s">
        <v>4</v>
      </c>
    </row>
    <row r="74" spans="2:16" ht="14.25" customHeight="1">
      <c r="B74" s="10"/>
      <c r="C74" s="11"/>
      <c r="D74" s="11" t="s">
        <v>99</v>
      </c>
      <c r="E74" s="11"/>
      <c r="F74" s="11"/>
      <c r="G74" s="11"/>
      <c r="H74" s="12"/>
      <c r="I74" s="64">
        <f>SUM(I75:I77)</f>
        <v>639189280</v>
      </c>
      <c r="J74" s="65" t="s">
        <v>4</v>
      </c>
      <c r="K74" s="66">
        <f>SUM(K75:K77)</f>
        <v>54185034</v>
      </c>
      <c r="L74" s="67" t="s">
        <v>4</v>
      </c>
      <c r="M74" s="66">
        <f>SUM(M75:M77)</f>
        <v>0</v>
      </c>
      <c r="N74" s="67" t="s">
        <v>4</v>
      </c>
      <c r="O74" s="66">
        <f>SUM(O75:O77)</f>
        <v>0</v>
      </c>
      <c r="P74" s="67" t="s">
        <v>4</v>
      </c>
    </row>
    <row r="75" spans="2:16" ht="14.25" customHeight="1">
      <c r="B75" s="10"/>
      <c r="C75" s="11"/>
      <c r="D75" s="11"/>
      <c r="E75" s="11" t="s">
        <v>100</v>
      </c>
      <c r="F75" s="11"/>
      <c r="G75" s="11"/>
      <c r="H75" s="12"/>
      <c r="I75" s="64">
        <f>194734029-32068753</f>
        <v>162665276</v>
      </c>
      <c r="J75" s="65" t="s">
        <v>502</v>
      </c>
      <c r="K75" s="66">
        <f>2300000-32068753</f>
        <v>-29768753</v>
      </c>
      <c r="L75" s="67"/>
      <c r="M75" s="66">
        <v>0</v>
      </c>
      <c r="N75" s="67"/>
      <c r="O75" s="66">
        <v>0</v>
      </c>
      <c r="P75" s="67" t="s">
        <v>4</v>
      </c>
    </row>
    <row r="76" spans="2:16" ht="14.25" customHeight="1">
      <c r="B76" s="10"/>
      <c r="C76" s="11"/>
      <c r="D76" s="11"/>
      <c r="E76" s="11" t="s">
        <v>101</v>
      </c>
      <c r="F76" s="11"/>
      <c r="G76" s="11"/>
      <c r="H76" s="12"/>
      <c r="I76" s="64">
        <v>472855118</v>
      </c>
      <c r="J76" s="65" t="s">
        <v>502</v>
      </c>
      <c r="K76" s="66">
        <v>83927715</v>
      </c>
      <c r="L76" s="67"/>
      <c r="M76" s="62">
        <v>0</v>
      </c>
      <c r="N76" s="63"/>
      <c r="O76" s="62">
        <v>0</v>
      </c>
      <c r="P76" s="63" t="s">
        <v>4</v>
      </c>
    </row>
    <row r="77" spans="2:16" ht="14.25" customHeight="1">
      <c r="B77" s="10"/>
      <c r="C77" s="11"/>
      <c r="D77" s="11"/>
      <c r="E77" s="11" t="s">
        <v>102</v>
      </c>
      <c r="F77" s="11"/>
      <c r="G77" s="11"/>
      <c r="H77" s="12"/>
      <c r="I77" s="64">
        <v>3668886</v>
      </c>
      <c r="J77" s="65"/>
      <c r="K77" s="66">
        <v>26072</v>
      </c>
      <c r="L77" s="67"/>
      <c r="M77" s="62">
        <v>0</v>
      </c>
      <c r="N77" s="63"/>
      <c r="O77" s="62">
        <v>0</v>
      </c>
      <c r="P77" s="63" t="s">
        <v>4</v>
      </c>
    </row>
    <row r="78" spans="2:16" ht="14.25" customHeight="1">
      <c r="B78" s="10"/>
      <c r="C78" s="11" t="s">
        <v>103</v>
      </c>
      <c r="D78" s="11"/>
      <c r="E78" s="11"/>
      <c r="F78" s="11"/>
      <c r="G78" s="11"/>
      <c r="H78" s="12"/>
      <c r="I78" s="64" t="s">
        <v>4</v>
      </c>
      <c r="J78" s="65">
        <f>SUM(I79,I84,I87,I96)</f>
        <v>28000411732</v>
      </c>
      <c r="K78" s="66" t="s">
        <v>4</v>
      </c>
      <c r="L78" s="67">
        <f>SUM(K79,K84,K87,K96)</f>
        <v>14252679614</v>
      </c>
      <c r="M78" s="62" t="s">
        <v>4</v>
      </c>
      <c r="N78" s="63">
        <f>SUM(M79,M84,M87,M96)</f>
        <v>22250799396</v>
      </c>
      <c r="O78" s="62" t="s">
        <v>4</v>
      </c>
      <c r="P78" s="63">
        <f>SUM(O79,O84,O87,O96)</f>
        <v>11394966452</v>
      </c>
    </row>
    <row r="79" spans="2:16" ht="14.25" customHeight="1">
      <c r="B79" s="10"/>
      <c r="C79" s="11"/>
      <c r="D79" s="11" t="s">
        <v>104</v>
      </c>
      <c r="E79" s="11"/>
      <c r="F79" s="11"/>
      <c r="G79" s="11"/>
      <c r="H79" s="12"/>
      <c r="I79" s="64">
        <f>SUM(I80:I83)</f>
        <v>2552476960</v>
      </c>
      <c r="J79" s="65" t="s">
        <v>4</v>
      </c>
      <c r="K79" s="66">
        <f>SUM(K80:K83)</f>
        <v>1627943620</v>
      </c>
      <c r="L79" s="67" t="s">
        <v>4</v>
      </c>
      <c r="M79" s="62">
        <f>SUM(M80:M83)</f>
        <v>2120289778</v>
      </c>
      <c r="N79" s="63" t="s">
        <v>4</v>
      </c>
      <c r="O79" s="62">
        <f>SUM(O80:O83)</f>
        <v>975621656</v>
      </c>
      <c r="P79" s="63" t="s">
        <v>4</v>
      </c>
    </row>
    <row r="80" spans="2:16" ht="14.25" customHeight="1">
      <c r="B80" s="10"/>
      <c r="C80" s="11"/>
      <c r="D80" s="11"/>
      <c r="E80" s="11" t="s">
        <v>105</v>
      </c>
      <c r="F80" s="11"/>
      <c r="G80" s="11"/>
      <c r="H80" s="12"/>
      <c r="I80" s="64">
        <v>2303445345</v>
      </c>
      <c r="J80" s="65" t="s">
        <v>4</v>
      </c>
      <c r="K80" s="66">
        <v>1505060169</v>
      </c>
      <c r="L80" s="67" t="s">
        <v>4</v>
      </c>
      <c r="M80" s="62">
        <v>1758017676</v>
      </c>
      <c r="N80" s="63" t="s">
        <v>4</v>
      </c>
      <c r="O80" s="62">
        <v>787207291</v>
      </c>
      <c r="P80" s="63" t="s">
        <v>4</v>
      </c>
    </row>
    <row r="81" spans="2:16" s="34" customFormat="1" ht="14.25" customHeight="1">
      <c r="B81" s="10"/>
      <c r="C81" s="11"/>
      <c r="D81" s="11"/>
      <c r="E81" s="11" t="s">
        <v>520</v>
      </c>
      <c r="F81" s="11"/>
      <c r="G81" s="11"/>
      <c r="H81" s="12"/>
      <c r="I81" s="64">
        <v>698239</v>
      </c>
      <c r="J81" s="65" t="s">
        <v>4</v>
      </c>
      <c r="K81" s="66">
        <v>698239</v>
      </c>
      <c r="L81" s="67" t="s">
        <v>4</v>
      </c>
      <c r="M81" s="66">
        <v>0</v>
      </c>
      <c r="N81" s="67" t="s">
        <v>4</v>
      </c>
      <c r="O81" s="66">
        <v>0</v>
      </c>
      <c r="P81" s="67" t="s">
        <v>4</v>
      </c>
    </row>
    <row r="82" spans="2:16" ht="14.25" customHeight="1">
      <c r="B82" s="10"/>
      <c r="C82" s="11"/>
      <c r="D82" s="11"/>
      <c r="E82" s="11" t="s">
        <v>522</v>
      </c>
      <c r="F82" s="11"/>
      <c r="G82" s="11"/>
      <c r="H82" s="12"/>
      <c r="I82" s="64">
        <v>209584809</v>
      </c>
      <c r="J82" s="65" t="s">
        <v>4</v>
      </c>
      <c r="K82" s="66">
        <v>106016921</v>
      </c>
      <c r="L82" s="67" t="s">
        <v>4</v>
      </c>
      <c r="M82" s="66">
        <v>322106180</v>
      </c>
      <c r="N82" s="67" t="s">
        <v>4</v>
      </c>
      <c r="O82" s="66">
        <v>168684209</v>
      </c>
      <c r="P82" s="67" t="s">
        <v>4</v>
      </c>
    </row>
    <row r="83" spans="2:16" ht="14.25" customHeight="1">
      <c r="B83" s="10"/>
      <c r="C83" s="11"/>
      <c r="D83" s="11"/>
      <c r="E83" s="11" t="s">
        <v>523</v>
      </c>
      <c r="F83" s="11"/>
      <c r="G83" s="11"/>
      <c r="H83" s="12"/>
      <c r="I83" s="64">
        <v>38748567</v>
      </c>
      <c r="J83" s="65" t="s">
        <v>4</v>
      </c>
      <c r="K83" s="66">
        <v>16168291</v>
      </c>
      <c r="L83" s="67" t="s">
        <v>4</v>
      </c>
      <c r="M83" s="66">
        <v>40165922</v>
      </c>
      <c r="N83" s="67" t="s">
        <v>4</v>
      </c>
      <c r="O83" s="66">
        <v>19730156</v>
      </c>
      <c r="P83" s="67" t="s">
        <v>4</v>
      </c>
    </row>
    <row r="84" spans="2:16" ht="14.25" customHeight="1">
      <c r="B84" s="10"/>
      <c r="C84" s="11"/>
      <c r="D84" s="11" t="s">
        <v>108</v>
      </c>
      <c r="E84" s="11"/>
      <c r="F84" s="11"/>
      <c r="G84" s="11"/>
      <c r="H84" s="12"/>
      <c r="I84" s="64">
        <f>SUM(I85:I86)</f>
        <v>13062482954</v>
      </c>
      <c r="J84" s="65" t="s">
        <v>4</v>
      </c>
      <c r="K84" s="66">
        <f>SUM(K85:K86)</f>
        <v>6661821490</v>
      </c>
      <c r="L84" s="67" t="s">
        <v>4</v>
      </c>
      <c r="M84" s="66">
        <f>SUM(M85:M86)</f>
        <v>9788941669</v>
      </c>
      <c r="N84" s="67" t="s">
        <v>4</v>
      </c>
      <c r="O84" s="66">
        <f>SUM(O85:O86)</f>
        <v>5088365971</v>
      </c>
      <c r="P84" s="67" t="s">
        <v>4</v>
      </c>
    </row>
    <row r="85" spans="2:16" ht="14.25" customHeight="1">
      <c r="B85" s="10"/>
      <c r="C85" s="11"/>
      <c r="D85" s="11"/>
      <c r="E85" s="11" t="s">
        <v>109</v>
      </c>
      <c r="F85" s="11"/>
      <c r="G85" s="11"/>
      <c r="H85" s="12"/>
      <c r="I85" s="64">
        <v>12596511624</v>
      </c>
      <c r="J85" s="65" t="s">
        <v>4</v>
      </c>
      <c r="K85" s="66">
        <v>6508785339</v>
      </c>
      <c r="L85" s="67" t="s">
        <v>4</v>
      </c>
      <c r="M85" s="66">
        <v>9782382765</v>
      </c>
      <c r="N85" s="67" t="s">
        <v>4</v>
      </c>
      <c r="O85" s="66">
        <v>5081807067</v>
      </c>
      <c r="P85" s="67" t="s">
        <v>4</v>
      </c>
    </row>
    <row r="86" spans="2:16" ht="14.25" customHeight="1">
      <c r="B86" s="10"/>
      <c r="C86" s="11"/>
      <c r="D86" s="11"/>
      <c r="E86" s="11" t="s">
        <v>110</v>
      </c>
      <c r="F86" s="11"/>
      <c r="G86" s="11"/>
      <c r="H86" s="12"/>
      <c r="I86" s="64">
        <v>465971330</v>
      </c>
      <c r="J86" s="65" t="s">
        <v>4</v>
      </c>
      <c r="K86" s="66">
        <v>153036151</v>
      </c>
      <c r="L86" s="67" t="s">
        <v>4</v>
      </c>
      <c r="M86" s="66">
        <v>6558904</v>
      </c>
      <c r="N86" s="67" t="s">
        <v>4</v>
      </c>
      <c r="O86" s="66">
        <v>6558904</v>
      </c>
      <c r="P86" s="67" t="s">
        <v>4</v>
      </c>
    </row>
    <row r="87" spans="2:16" ht="14.25" customHeight="1">
      <c r="B87" s="10"/>
      <c r="C87" s="11"/>
      <c r="D87" s="11" t="s">
        <v>111</v>
      </c>
      <c r="E87" s="11"/>
      <c r="F87" s="11"/>
      <c r="G87" s="11"/>
      <c r="H87" s="12"/>
      <c r="I87" s="64">
        <f>SUM(I88,I89,I94,I95)</f>
        <v>10747677059</v>
      </c>
      <c r="J87" s="65" t="s">
        <v>4</v>
      </c>
      <c r="K87" s="66">
        <f>SUM(K88,K89,K94,K95)</f>
        <v>5100942500</v>
      </c>
      <c r="L87" s="67" t="s">
        <v>4</v>
      </c>
      <c r="M87" s="66">
        <f>SUM(M88,M89,M94,M95)</f>
        <v>9651136537</v>
      </c>
      <c r="N87" s="67" t="s">
        <v>4</v>
      </c>
      <c r="O87" s="66">
        <f>SUM(O88,O89,O94,O95)</f>
        <v>4968433348</v>
      </c>
      <c r="P87" s="67" t="s">
        <v>4</v>
      </c>
    </row>
    <row r="88" spans="2:16" ht="14.25" customHeight="1">
      <c r="B88" s="10"/>
      <c r="C88" s="11"/>
      <c r="D88" s="11"/>
      <c r="E88" s="11" t="s">
        <v>112</v>
      </c>
      <c r="F88" s="11"/>
      <c r="G88" s="11"/>
      <c r="H88" s="12"/>
      <c r="I88" s="64">
        <v>65868482</v>
      </c>
      <c r="J88" s="65" t="s">
        <v>4</v>
      </c>
      <c r="K88" s="66">
        <v>31213692</v>
      </c>
      <c r="L88" s="67" t="s">
        <v>4</v>
      </c>
      <c r="M88" s="66">
        <v>1984930</v>
      </c>
      <c r="N88" s="67" t="s">
        <v>4</v>
      </c>
      <c r="O88" s="66">
        <v>1352054</v>
      </c>
      <c r="P88" s="67" t="s">
        <v>4</v>
      </c>
    </row>
    <row r="89" spans="2:16" ht="14.25" customHeight="1">
      <c r="B89" s="10"/>
      <c r="C89" s="11"/>
      <c r="D89" s="11"/>
      <c r="E89" s="11" t="s">
        <v>113</v>
      </c>
      <c r="F89" s="11"/>
      <c r="G89" s="11"/>
      <c r="H89" s="12"/>
      <c r="I89" s="64">
        <v>10534149770</v>
      </c>
      <c r="J89" s="65" t="s">
        <v>4</v>
      </c>
      <c r="K89" s="66">
        <v>4925893192</v>
      </c>
      <c r="L89" s="67" t="s">
        <v>4</v>
      </c>
      <c r="M89" s="66">
        <f>SUM(M90:M91)</f>
        <v>9649088593</v>
      </c>
      <c r="N89" s="67" t="s">
        <v>4</v>
      </c>
      <c r="O89" s="66">
        <f>SUM(O90:O91)</f>
        <v>4967081294</v>
      </c>
      <c r="P89" s="67" t="s">
        <v>4</v>
      </c>
    </row>
    <row r="90" spans="2:16" ht="14.25" customHeight="1">
      <c r="B90" s="10"/>
      <c r="C90" s="11"/>
      <c r="D90" s="11"/>
      <c r="E90" s="11"/>
      <c r="F90" s="11" t="s">
        <v>114</v>
      </c>
      <c r="G90" s="11"/>
      <c r="H90" s="12"/>
      <c r="I90" s="64">
        <v>6994155432</v>
      </c>
      <c r="J90" s="65" t="s">
        <v>4</v>
      </c>
      <c r="K90" s="66">
        <v>3090064128</v>
      </c>
      <c r="L90" s="67" t="s">
        <v>4</v>
      </c>
      <c r="M90" s="66">
        <v>5488499161</v>
      </c>
      <c r="N90" s="67" t="s">
        <v>4</v>
      </c>
      <c r="O90" s="66">
        <v>2962439221</v>
      </c>
      <c r="P90" s="67" t="s">
        <v>4</v>
      </c>
    </row>
    <row r="91" spans="2:16" ht="14.25" customHeight="1">
      <c r="B91" s="10"/>
      <c r="C91" s="11"/>
      <c r="D91" s="11"/>
      <c r="E91" s="11"/>
      <c r="F91" s="11" t="s">
        <v>115</v>
      </c>
      <c r="G91" s="11"/>
      <c r="H91" s="12"/>
      <c r="I91" s="64">
        <v>3539994338</v>
      </c>
      <c r="J91" s="65" t="s">
        <v>4</v>
      </c>
      <c r="K91" s="66">
        <v>1835829064</v>
      </c>
      <c r="L91" s="67" t="s">
        <v>4</v>
      </c>
      <c r="M91" s="66">
        <v>4160589432</v>
      </c>
      <c r="N91" s="67" t="s">
        <v>4</v>
      </c>
      <c r="O91" s="66">
        <v>2004642073</v>
      </c>
      <c r="P91" s="67" t="s">
        <v>4</v>
      </c>
    </row>
    <row r="92" spans="2:16" ht="14.25" customHeight="1">
      <c r="B92" s="10"/>
      <c r="C92" s="11"/>
      <c r="D92" s="11"/>
      <c r="E92" s="11"/>
      <c r="F92" s="11"/>
      <c r="G92" s="11" t="s">
        <v>116</v>
      </c>
      <c r="H92" s="12"/>
      <c r="I92" s="64">
        <v>3510392637</v>
      </c>
      <c r="J92" s="65" t="s">
        <v>4</v>
      </c>
      <c r="K92" s="66">
        <v>1820595599</v>
      </c>
      <c r="L92" s="67" t="s">
        <v>4</v>
      </c>
      <c r="M92" s="66">
        <v>4132503741</v>
      </c>
      <c r="N92" s="67" t="s">
        <v>4</v>
      </c>
      <c r="O92" s="66">
        <v>1990770268</v>
      </c>
      <c r="P92" s="67" t="s">
        <v>4</v>
      </c>
    </row>
    <row r="93" spans="2:16" ht="14.25" customHeight="1">
      <c r="B93" s="10"/>
      <c r="C93" s="11"/>
      <c r="D93" s="11"/>
      <c r="E93" s="11"/>
      <c r="F93" s="11"/>
      <c r="G93" s="11" t="s">
        <v>117</v>
      </c>
      <c r="H93" s="12"/>
      <c r="I93" s="64">
        <v>29601701</v>
      </c>
      <c r="J93" s="65" t="s">
        <v>4</v>
      </c>
      <c r="K93" s="66">
        <v>15233465</v>
      </c>
      <c r="L93" s="67" t="s">
        <v>4</v>
      </c>
      <c r="M93" s="66">
        <v>28085691</v>
      </c>
      <c r="N93" s="67" t="s">
        <v>4</v>
      </c>
      <c r="O93" s="66">
        <v>13871805</v>
      </c>
      <c r="P93" s="67" t="s">
        <v>4</v>
      </c>
    </row>
    <row r="94" spans="2:16" s="34" customFormat="1" ht="14.25" customHeight="1">
      <c r="B94" s="10"/>
      <c r="C94" s="11"/>
      <c r="D94" s="11"/>
      <c r="E94" s="11" t="s">
        <v>521</v>
      </c>
      <c r="F94" s="11"/>
      <c r="G94" s="11"/>
      <c r="H94" s="12"/>
      <c r="I94" s="64">
        <v>3823191</v>
      </c>
      <c r="J94" s="65" t="s">
        <v>4</v>
      </c>
      <c r="K94" s="66">
        <v>0</v>
      </c>
      <c r="L94" s="67" t="s">
        <v>4</v>
      </c>
      <c r="M94" s="66">
        <v>63014</v>
      </c>
      <c r="N94" s="67" t="s">
        <v>4</v>
      </c>
      <c r="O94" s="66">
        <v>0</v>
      </c>
      <c r="P94" s="67" t="s">
        <v>4</v>
      </c>
    </row>
    <row r="95" spans="2:16" ht="14.25" customHeight="1">
      <c r="B95" s="10"/>
      <c r="C95" s="11"/>
      <c r="D95" s="11"/>
      <c r="E95" s="11" t="s">
        <v>524</v>
      </c>
      <c r="F95" s="11"/>
      <c r="G95" s="11"/>
      <c r="H95" s="12"/>
      <c r="I95" s="64">
        <v>143835616</v>
      </c>
      <c r="J95" s="65" t="s">
        <v>4</v>
      </c>
      <c r="K95" s="66">
        <v>143835616</v>
      </c>
      <c r="L95" s="67" t="s">
        <v>4</v>
      </c>
      <c r="M95" s="66">
        <v>0</v>
      </c>
      <c r="N95" s="67"/>
      <c r="O95" s="66">
        <v>0</v>
      </c>
      <c r="P95" s="67" t="s">
        <v>4</v>
      </c>
    </row>
    <row r="96" spans="2:16" ht="14.25" customHeight="1">
      <c r="B96" s="10"/>
      <c r="C96" s="11"/>
      <c r="D96" s="11" t="s">
        <v>119</v>
      </c>
      <c r="E96" s="11"/>
      <c r="F96" s="11"/>
      <c r="G96" s="11"/>
      <c r="H96" s="12"/>
      <c r="I96" s="64">
        <f>SUM(I97:I98)</f>
        <v>1637774759</v>
      </c>
      <c r="J96" s="65" t="s">
        <v>4</v>
      </c>
      <c r="K96" s="66">
        <f>SUM(K97:K98)</f>
        <v>861972004</v>
      </c>
      <c r="L96" s="67" t="s">
        <v>4</v>
      </c>
      <c r="M96" s="66">
        <f>SUM(M97:M98)</f>
        <v>690431412</v>
      </c>
      <c r="N96" s="67" t="s">
        <v>4</v>
      </c>
      <c r="O96" s="66">
        <f>SUM(O97:O98)</f>
        <v>362545477</v>
      </c>
      <c r="P96" s="67" t="s">
        <v>4</v>
      </c>
    </row>
    <row r="97" spans="2:16" ht="14.25" customHeight="1">
      <c r="B97" s="10"/>
      <c r="C97" s="11"/>
      <c r="D97" s="11"/>
      <c r="E97" s="11" t="s">
        <v>120</v>
      </c>
      <c r="F97" s="11"/>
      <c r="G97" s="11"/>
      <c r="H97" s="12"/>
      <c r="I97" s="64">
        <v>412782259</v>
      </c>
      <c r="J97" s="65" t="s">
        <v>4</v>
      </c>
      <c r="K97" s="66">
        <v>233200009</v>
      </c>
      <c r="L97" s="67" t="s">
        <v>4</v>
      </c>
      <c r="M97" s="66">
        <v>378579593</v>
      </c>
      <c r="N97" s="67" t="s">
        <v>4</v>
      </c>
      <c r="O97" s="66">
        <v>187115015</v>
      </c>
      <c r="P97" s="67" t="s">
        <v>4</v>
      </c>
    </row>
    <row r="98" spans="2:16" ht="14.25" customHeight="1">
      <c r="B98" s="10"/>
      <c r="C98" s="11"/>
      <c r="D98" s="11"/>
      <c r="E98" s="11" t="s">
        <v>121</v>
      </c>
      <c r="F98" s="11"/>
      <c r="G98" s="11"/>
      <c r="H98" s="12"/>
      <c r="I98" s="64">
        <f>SUM(I99:I100)</f>
        <v>1224992500</v>
      </c>
      <c r="J98" s="65" t="s">
        <v>4</v>
      </c>
      <c r="K98" s="66">
        <f>SUM(K99:K100)</f>
        <v>628771995</v>
      </c>
      <c r="L98" s="67" t="s">
        <v>4</v>
      </c>
      <c r="M98" s="66">
        <f>SUM(M99:M100)</f>
        <v>311851819</v>
      </c>
      <c r="N98" s="67" t="s">
        <v>4</v>
      </c>
      <c r="O98" s="66">
        <f>SUM(O99:O100)</f>
        <v>175430462</v>
      </c>
      <c r="P98" s="67" t="s">
        <v>4</v>
      </c>
    </row>
    <row r="99" spans="2:16" ht="14.25" customHeight="1">
      <c r="B99" s="10"/>
      <c r="C99" s="11"/>
      <c r="D99" s="11"/>
      <c r="E99" s="11"/>
      <c r="F99" s="11" t="s">
        <v>122</v>
      </c>
      <c r="G99" s="11"/>
      <c r="H99" s="12"/>
      <c r="I99" s="64">
        <v>5782248</v>
      </c>
      <c r="J99" s="65" t="s">
        <v>4</v>
      </c>
      <c r="K99" s="66">
        <v>4820181</v>
      </c>
      <c r="L99" s="67" t="s">
        <v>4</v>
      </c>
      <c r="M99" s="66">
        <v>9444322</v>
      </c>
      <c r="N99" s="67" t="s">
        <v>4</v>
      </c>
      <c r="O99" s="66">
        <v>8300158</v>
      </c>
      <c r="P99" s="67" t="s">
        <v>4</v>
      </c>
    </row>
    <row r="100" spans="2:16" ht="14.25" customHeight="1">
      <c r="B100" s="10"/>
      <c r="C100" s="11"/>
      <c r="D100" s="11"/>
      <c r="E100" s="11"/>
      <c r="F100" s="11" t="s">
        <v>123</v>
      </c>
      <c r="G100" s="11"/>
      <c r="H100" s="12"/>
      <c r="I100" s="64">
        <v>1219210252</v>
      </c>
      <c r="J100" s="65" t="s">
        <v>4</v>
      </c>
      <c r="K100" s="66">
        <v>623951814</v>
      </c>
      <c r="L100" s="67" t="s">
        <v>4</v>
      </c>
      <c r="M100" s="66">
        <v>302407497</v>
      </c>
      <c r="N100" s="67" t="s">
        <v>4</v>
      </c>
      <c r="O100" s="66">
        <v>167130304</v>
      </c>
      <c r="P100" s="67" t="s">
        <v>4</v>
      </c>
    </row>
    <row r="101" spans="2:16" ht="14.25" customHeight="1">
      <c r="B101" s="10"/>
      <c r="C101" s="11" t="s">
        <v>298</v>
      </c>
      <c r="D101" s="11"/>
      <c r="E101" s="11"/>
      <c r="F101" s="11"/>
      <c r="G101" s="11"/>
      <c r="H101" s="12"/>
      <c r="I101" s="64" t="s">
        <v>4</v>
      </c>
      <c r="J101" s="65">
        <f>SUM(I102:I103)</f>
        <v>983610427</v>
      </c>
      <c r="K101" s="66" t="s">
        <v>4</v>
      </c>
      <c r="L101" s="67">
        <f>SUM(K102:K103)</f>
        <v>636561724</v>
      </c>
      <c r="M101" s="66" t="s">
        <v>4</v>
      </c>
      <c r="N101" s="67">
        <f>SUM(M102:M103)</f>
        <v>485743326</v>
      </c>
      <c r="O101" s="66" t="s">
        <v>4</v>
      </c>
      <c r="P101" s="67">
        <f>SUM(O102:O103)</f>
        <v>-1015935012</v>
      </c>
    </row>
    <row r="102" spans="2:16" ht="14.25" customHeight="1">
      <c r="B102" s="10"/>
      <c r="C102" s="11"/>
      <c r="D102" s="11" t="s">
        <v>127</v>
      </c>
      <c r="E102" s="11"/>
      <c r="F102" s="11"/>
      <c r="G102" s="11"/>
      <c r="H102" s="12"/>
      <c r="I102" s="64">
        <v>24111265</v>
      </c>
      <c r="J102" s="65" t="s">
        <v>4</v>
      </c>
      <c r="K102" s="66">
        <v>20410373</v>
      </c>
      <c r="L102" s="67" t="s">
        <v>4</v>
      </c>
      <c r="M102" s="66">
        <v>18633127</v>
      </c>
      <c r="N102" s="67" t="s">
        <v>4</v>
      </c>
      <c r="O102" s="66">
        <v>15648756</v>
      </c>
      <c r="P102" s="67" t="s">
        <v>4</v>
      </c>
    </row>
    <row r="103" spans="2:16" ht="14.25" customHeight="1">
      <c r="B103" s="10"/>
      <c r="C103" s="11"/>
      <c r="D103" s="11" t="s">
        <v>128</v>
      </c>
      <c r="E103" s="11"/>
      <c r="F103" s="11"/>
      <c r="G103" s="11"/>
      <c r="H103" s="12"/>
      <c r="I103" s="64">
        <v>959499162</v>
      </c>
      <c r="J103" s="65" t="s">
        <v>4</v>
      </c>
      <c r="K103" s="66">
        <v>616151351</v>
      </c>
      <c r="L103" s="67" t="s">
        <v>4</v>
      </c>
      <c r="M103" s="66">
        <v>467110199</v>
      </c>
      <c r="N103" s="67" t="s">
        <v>4</v>
      </c>
      <c r="O103" s="66">
        <v>-1031583768</v>
      </c>
      <c r="P103" s="67" t="s">
        <v>4</v>
      </c>
    </row>
    <row r="104" spans="2:16" ht="14.25" customHeight="1">
      <c r="B104" s="30"/>
      <c r="C104" s="31" t="s">
        <v>129</v>
      </c>
      <c r="D104" s="31"/>
      <c r="E104" s="31"/>
      <c r="F104" s="31"/>
      <c r="G104" s="31"/>
      <c r="H104" s="32"/>
      <c r="I104" s="68" t="s">
        <v>4</v>
      </c>
      <c r="J104" s="69">
        <f>SUM(I105:I106)</f>
        <v>173067789</v>
      </c>
      <c r="K104" s="70" t="s">
        <v>4</v>
      </c>
      <c r="L104" s="71">
        <f>SUM(K105:K106)</f>
        <v>91724300</v>
      </c>
      <c r="M104" s="70" t="s">
        <v>4</v>
      </c>
      <c r="N104" s="71">
        <f>SUM(M105:M106)</f>
        <v>21593594</v>
      </c>
      <c r="O104" s="70" t="s">
        <v>4</v>
      </c>
      <c r="P104" s="71">
        <f>SUM(O105:O106)</f>
        <v>5562818</v>
      </c>
    </row>
    <row r="105" spans="2:16" ht="14.25" customHeight="1">
      <c r="B105" s="30"/>
      <c r="C105" s="31"/>
      <c r="D105" s="31" t="s">
        <v>125</v>
      </c>
      <c r="E105" s="31"/>
      <c r="F105" s="31"/>
      <c r="G105" s="31"/>
      <c r="H105" s="32"/>
      <c r="I105" s="68">
        <v>19560500</v>
      </c>
      <c r="J105" s="69" t="s">
        <v>4</v>
      </c>
      <c r="K105" s="70">
        <v>524300</v>
      </c>
      <c r="L105" s="71" t="s">
        <v>4</v>
      </c>
      <c r="M105" s="70">
        <v>21593594</v>
      </c>
      <c r="N105" s="71" t="s">
        <v>4</v>
      </c>
      <c r="O105" s="70">
        <v>10755890</v>
      </c>
      <c r="P105" s="71" t="s">
        <v>4</v>
      </c>
    </row>
    <row r="106" spans="2:16" ht="14.25" customHeight="1">
      <c r="B106" s="10"/>
      <c r="C106" s="11"/>
      <c r="D106" s="11" t="s">
        <v>131</v>
      </c>
      <c r="E106" s="11"/>
      <c r="F106" s="11"/>
      <c r="G106" s="11"/>
      <c r="H106" s="12"/>
      <c r="I106" s="64">
        <f>62307289+91200000</f>
        <v>153507289</v>
      </c>
      <c r="J106" s="65" t="s">
        <v>4</v>
      </c>
      <c r="K106" s="66">
        <v>91200000</v>
      </c>
      <c r="L106" s="67" t="s">
        <v>4</v>
      </c>
      <c r="M106" s="66">
        <v>0</v>
      </c>
      <c r="N106" s="67" t="s">
        <v>4</v>
      </c>
      <c r="O106" s="66">
        <v>-5193072</v>
      </c>
      <c r="P106" s="67" t="s">
        <v>4</v>
      </c>
    </row>
    <row r="107" spans="2:16" s="20" customFormat="1" ht="14.25" customHeight="1">
      <c r="B107" s="21" t="s">
        <v>297</v>
      </c>
      <c r="C107" s="22"/>
      <c r="D107" s="22"/>
      <c r="E107" s="22"/>
      <c r="F107" s="22"/>
      <c r="G107" s="22"/>
      <c r="H107" s="23"/>
      <c r="I107" s="72" t="s">
        <v>4</v>
      </c>
      <c r="J107" s="73">
        <f>SUM(J108,J115,J139,J152,J163,J165,J168,J196)</f>
        <v>381978576169</v>
      </c>
      <c r="K107" s="74" t="s">
        <v>4</v>
      </c>
      <c r="L107" s="75">
        <f>SUM(L108,L115,L139,L152,L163,L165,L168,L196)</f>
        <v>256346277793</v>
      </c>
      <c r="M107" s="74" t="s">
        <v>4</v>
      </c>
      <c r="N107" s="75">
        <f>SUM(N108,N115,N139,N152,N163,N165,N168,N196)</f>
        <v>177627174103</v>
      </c>
      <c r="O107" s="74" t="s">
        <v>4</v>
      </c>
      <c r="P107" s="75">
        <f>SUM(P108,P115,P139,P152,P163,P165,P168,P196)</f>
        <v>74641016159</v>
      </c>
    </row>
    <row r="108" spans="2:16" s="44" customFormat="1" ht="14.25" customHeight="1">
      <c r="B108" s="45"/>
      <c r="C108" s="46" t="s">
        <v>132</v>
      </c>
      <c r="D108" s="46"/>
      <c r="E108" s="46"/>
      <c r="F108" s="46"/>
      <c r="G108" s="46"/>
      <c r="H108" s="47"/>
      <c r="I108" s="60" t="s">
        <v>4</v>
      </c>
      <c r="J108" s="61">
        <f>+I109+I112+I113+I114</f>
        <v>9310085315</v>
      </c>
      <c r="K108" s="62" t="s">
        <v>4</v>
      </c>
      <c r="L108" s="63">
        <f>+K109+K112+K113+K114</f>
        <v>4886566227</v>
      </c>
      <c r="M108" s="62" t="s">
        <v>4</v>
      </c>
      <c r="N108" s="63">
        <f>+M109+M112+M113+M114</f>
        <v>9104227560</v>
      </c>
      <c r="O108" s="62" t="s">
        <v>4</v>
      </c>
      <c r="P108" s="63">
        <f>+O109+O112+O113+O114</f>
        <v>4755353011</v>
      </c>
    </row>
    <row r="109" spans="2:16" s="44" customFormat="1" ht="14.25" customHeight="1">
      <c r="B109" s="45"/>
      <c r="C109" s="46"/>
      <c r="D109" s="46" t="s">
        <v>133</v>
      </c>
      <c r="E109" s="46"/>
      <c r="F109" s="46"/>
      <c r="G109" s="46"/>
      <c r="H109" s="47"/>
      <c r="I109" s="60">
        <f>+I110+I111</f>
        <v>8743643107</v>
      </c>
      <c r="J109" s="61" t="s">
        <v>4</v>
      </c>
      <c r="K109" s="62">
        <f>+K110+K111</f>
        <v>4630408866</v>
      </c>
      <c r="L109" s="63" t="s">
        <v>4</v>
      </c>
      <c r="M109" s="62">
        <f>+M110+M111</f>
        <v>8756564953</v>
      </c>
      <c r="N109" s="63" t="s">
        <v>4</v>
      </c>
      <c r="O109" s="62">
        <f>+O110+O111</f>
        <v>4558479752</v>
      </c>
      <c r="P109" s="63" t="s">
        <v>4</v>
      </c>
    </row>
    <row r="110" spans="2:16" s="44" customFormat="1" ht="14.25" customHeight="1">
      <c r="B110" s="45"/>
      <c r="C110" s="46"/>
      <c r="D110" s="46"/>
      <c r="E110" s="46" t="s">
        <v>134</v>
      </c>
      <c r="F110" s="46"/>
      <c r="G110" s="46"/>
      <c r="H110" s="47"/>
      <c r="I110" s="60">
        <v>8242528786</v>
      </c>
      <c r="J110" s="61" t="s">
        <v>4</v>
      </c>
      <c r="K110" s="62">
        <v>4334909178</v>
      </c>
      <c r="L110" s="63" t="s">
        <v>4</v>
      </c>
      <c r="M110" s="62">
        <v>8412638933</v>
      </c>
      <c r="N110" s="63" t="s">
        <v>4</v>
      </c>
      <c r="O110" s="62">
        <v>4349244220</v>
      </c>
      <c r="P110" s="63" t="s">
        <v>4</v>
      </c>
    </row>
    <row r="111" spans="2:16" s="44" customFormat="1" ht="14.25" customHeight="1">
      <c r="B111" s="45"/>
      <c r="C111" s="46"/>
      <c r="D111" s="46"/>
      <c r="E111" s="46" t="s">
        <v>159</v>
      </c>
      <c r="F111" s="46"/>
      <c r="G111" s="46"/>
      <c r="H111" s="47"/>
      <c r="I111" s="60">
        <v>501114321</v>
      </c>
      <c r="J111" s="61" t="s">
        <v>4</v>
      </c>
      <c r="K111" s="62">
        <v>295499688</v>
      </c>
      <c r="L111" s="63" t="s">
        <v>4</v>
      </c>
      <c r="M111" s="62">
        <v>343926020</v>
      </c>
      <c r="N111" s="63" t="s">
        <v>4</v>
      </c>
      <c r="O111" s="62">
        <v>209235532</v>
      </c>
      <c r="P111" s="63" t="s">
        <v>4</v>
      </c>
    </row>
    <row r="112" spans="2:16" s="44" customFormat="1" ht="14.25" customHeight="1">
      <c r="B112" s="45"/>
      <c r="C112" s="46"/>
      <c r="D112" s="46" t="s">
        <v>169</v>
      </c>
      <c r="E112" s="46"/>
      <c r="F112" s="46"/>
      <c r="G112" s="46"/>
      <c r="H112" s="47"/>
      <c r="I112" s="60">
        <v>52229375</v>
      </c>
      <c r="J112" s="61" t="s">
        <v>4</v>
      </c>
      <c r="K112" s="62">
        <v>19935182</v>
      </c>
      <c r="L112" s="63" t="s">
        <v>4</v>
      </c>
      <c r="M112" s="62">
        <v>127312414</v>
      </c>
      <c r="N112" s="63" t="s">
        <v>4</v>
      </c>
      <c r="O112" s="62">
        <v>49624824</v>
      </c>
      <c r="P112" s="63" t="s">
        <v>4</v>
      </c>
    </row>
    <row r="113" spans="2:16" s="44" customFormat="1" ht="14.25" customHeight="1">
      <c r="B113" s="45"/>
      <c r="C113" s="46"/>
      <c r="D113" s="46" t="s">
        <v>170</v>
      </c>
      <c r="E113" s="46"/>
      <c r="F113" s="46"/>
      <c r="G113" s="46"/>
      <c r="H113" s="47"/>
      <c r="I113" s="60">
        <v>8330946</v>
      </c>
      <c r="J113" s="61" t="s">
        <v>4</v>
      </c>
      <c r="K113" s="62">
        <v>4429171</v>
      </c>
      <c r="L113" s="63" t="s">
        <v>4</v>
      </c>
      <c r="M113" s="62">
        <v>0</v>
      </c>
      <c r="N113" s="63" t="s">
        <v>4</v>
      </c>
      <c r="O113" s="62">
        <v>0</v>
      </c>
      <c r="P113" s="63" t="s">
        <v>4</v>
      </c>
    </row>
    <row r="114" spans="2:16" s="44" customFormat="1" ht="14.25" customHeight="1">
      <c r="B114" s="45"/>
      <c r="C114" s="46"/>
      <c r="D114" s="46" t="s">
        <v>171</v>
      </c>
      <c r="E114" s="46"/>
      <c r="F114" s="46"/>
      <c r="G114" s="46"/>
      <c r="H114" s="47"/>
      <c r="I114" s="60">
        <v>505881887</v>
      </c>
      <c r="J114" s="61" t="s">
        <v>4</v>
      </c>
      <c r="K114" s="62">
        <v>231793008</v>
      </c>
      <c r="L114" s="63" t="s">
        <v>4</v>
      </c>
      <c r="M114" s="62">
        <v>220350193</v>
      </c>
      <c r="N114" s="63" t="s">
        <v>4</v>
      </c>
      <c r="O114" s="62">
        <v>147248435</v>
      </c>
      <c r="P114" s="63" t="s">
        <v>4</v>
      </c>
    </row>
    <row r="115" spans="2:16" s="44" customFormat="1" ht="14.25" customHeight="1">
      <c r="B115" s="45"/>
      <c r="C115" s="46" t="s">
        <v>172</v>
      </c>
      <c r="D115" s="46"/>
      <c r="E115" s="46"/>
      <c r="F115" s="46"/>
      <c r="G115" s="46"/>
      <c r="H115" s="47"/>
      <c r="I115" s="60" t="s">
        <v>4</v>
      </c>
      <c r="J115" s="61">
        <f>+I116+I123+I130+I133+I127+I135+I137</f>
        <v>38094035933</v>
      </c>
      <c r="K115" s="62" t="s">
        <v>4</v>
      </c>
      <c r="L115" s="63">
        <f>+K116+K123+K130+K133+K127+K135+K137</f>
        <v>19590771807</v>
      </c>
      <c r="M115" s="62" t="s">
        <v>4</v>
      </c>
      <c r="N115" s="63">
        <f>+M116+M123+M130+M133+M127+M135+M137</f>
        <v>36138456537</v>
      </c>
      <c r="O115" s="62" t="s">
        <v>4</v>
      </c>
      <c r="P115" s="63">
        <f>+O116+O123+O130+O133+O127+O135+O137</f>
        <v>11839376133</v>
      </c>
    </row>
    <row r="116" spans="2:16" s="44" customFormat="1" ht="14.25" customHeight="1">
      <c r="B116" s="45"/>
      <c r="C116" s="46"/>
      <c r="D116" s="46" t="s">
        <v>173</v>
      </c>
      <c r="E116" s="46"/>
      <c r="F116" s="46"/>
      <c r="G116" s="46"/>
      <c r="H116" s="47"/>
      <c r="I116" s="60">
        <f>SUM(I117:I122)</f>
        <v>21474059385</v>
      </c>
      <c r="J116" s="61" t="s">
        <v>4</v>
      </c>
      <c r="K116" s="62">
        <f>SUM(K117:K122)</f>
        <v>12946294380</v>
      </c>
      <c r="L116" s="63" t="s">
        <v>4</v>
      </c>
      <c r="M116" s="62">
        <f>SUM(M117:M122)</f>
        <v>29398596871</v>
      </c>
      <c r="N116" s="63" t="s">
        <v>4</v>
      </c>
      <c r="O116" s="62">
        <f>SUM(O117:O122)</f>
        <v>9332951113</v>
      </c>
      <c r="P116" s="63" t="s">
        <v>4</v>
      </c>
    </row>
    <row r="117" spans="2:16" ht="14.25" customHeight="1">
      <c r="B117" s="10"/>
      <c r="C117" s="11"/>
      <c r="D117" s="11"/>
      <c r="E117" s="11" t="s">
        <v>174</v>
      </c>
      <c r="F117" s="11"/>
      <c r="G117" s="11"/>
      <c r="H117" s="12"/>
      <c r="I117" s="64">
        <v>9986618578</v>
      </c>
      <c r="J117" s="65" t="s">
        <v>502</v>
      </c>
      <c r="K117" s="66">
        <v>5005566005</v>
      </c>
      <c r="L117" s="67"/>
      <c r="M117" s="66">
        <v>5951717583</v>
      </c>
      <c r="N117" s="67" t="s">
        <v>4</v>
      </c>
      <c r="O117" s="66">
        <v>2755815488</v>
      </c>
      <c r="P117" s="67" t="s">
        <v>4</v>
      </c>
    </row>
    <row r="118" spans="2:16" ht="14.25" customHeight="1">
      <c r="B118" s="10"/>
      <c r="C118" s="11"/>
      <c r="D118" s="11"/>
      <c r="E118" s="11" t="s">
        <v>176</v>
      </c>
      <c r="F118" s="11"/>
      <c r="G118" s="11"/>
      <c r="H118" s="12"/>
      <c r="I118" s="64">
        <v>169779366</v>
      </c>
      <c r="J118" s="65" t="s">
        <v>502</v>
      </c>
      <c r="K118" s="66">
        <v>57389851</v>
      </c>
      <c r="L118" s="67"/>
      <c r="M118" s="66">
        <v>10667658538</v>
      </c>
      <c r="N118" s="67" t="s">
        <v>4</v>
      </c>
      <c r="O118" s="66">
        <v>166140295</v>
      </c>
      <c r="P118" s="67" t="s">
        <v>4</v>
      </c>
    </row>
    <row r="119" spans="2:16" ht="14.25" customHeight="1">
      <c r="B119" s="10"/>
      <c r="C119" s="11"/>
      <c r="D119" s="11"/>
      <c r="E119" s="11" t="s">
        <v>179</v>
      </c>
      <c r="F119" s="11"/>
      <c r="G119" s="11"/>
      <c r="H119" s="12"/>
      <c r="I119" s="64">
        <v>11087368058</v>
      </c>
      <c r="J119" s="65" t="s">
        <v>502</v>
      </c>
      <c r="K119" s="66">
        <v>7750185154</v>
      </c>
      <c r="L119" s="67"/>
      <c r="M119" s="66">
        <v>12373941750</v>
      </c>
      <c r="N119" s="67" t="s">
        <v>4</v>
      </c>
      <c r="O119" s="66">
        <v>6077702191</v>
      </c>
      <c r="P119" s="67" t="s">
        <v>4</v>
      </c>
    </row>
    <row r="120" spans="2:16" ht="14.25" customHeight="1">
      <c r="B120" s="10"/>
      <c r="C120" s="11"/>
      <c r="D120" s="11"/>
      <c r="E120" s="11" t="s">
        <v>535</v>
      </c>
      <c r="F120" s="11"/>
      <c r="G120" s="11"/>
      <c r="H120" s="12"/>
      <c r="I120" s="64">
        <v>4283567</v>
      </c>
      <c r="J120" s="65" t="s">
        <v>502</v>
      </c>
      <c r="K120" s="66">
        <v>1548519</v>
      </c>
      <c r="L120" s="67"/>
      <c r="M120" s="66">
        <v>8675933</v>
      </c>
      <c r="N120" s="67" t="s">
        <v>4</v>
      </c>
      <c r="O120" s="66">
        <v>3704261</v>
      </c>
      <c r="P120" s="67" t="s">
        <v>4</v>
      </c>
    </row>
    <row r="121" spans="2:16" ht="14.25" customHeight="1">
      <c r="B121" s="10"/>
      <c r="C121" s="11"/>
      <c r="D121" s="11"/>
      <c r="E121" s="11" t="s">
        <v>183</v>
      </c>
      <c r="F121" s="11"/>
      <c r="G121" s="11"/>
      <c r="H121" s="12"/>
      <c r="I121" s="64">
        <v>953424</v>
      </c>
      <c r="J121" s="65" t="s">
        <v>502</v>
      </c>
      <c r="K121" s="66">
        <v>0</v>
      </c>
      <c r="L121" s="67"/>
      <c r="M121" s="66">
        <v>0</v>
      </c>
      <c r="N121" s="67"/>
      <c r="O121" s="66">
        <v>0</v>
      </c>
      <c r="P121" s="67" t="s">
        <v>4</v>
      </c>
    </row>
    <row r="122" spans="2:16" ht="14.25" customHeight="1">
      <c r="B122" s="10"/>
      <c r="C122" s="11"/>
      <c r="D122" s="11"/>
      <c r="E122" s="11" t="s">
        <v>184</v>
      </c>
      <c r="F122" s="11"/>
      <c r="G122" s="11"/>
      <c r="H122" s="12"/>
      <c r="I122" s="64">
        <v>225056392</v>
      </c>
      <c r="J122" s="65" t="s">
        <v>502</v>
      </c>
      <c r="K122" s="66">
        <v>131604851</v>
      </c>
      <c r="L122" s="67"/>
      <c r="M122" s="66">
        <v>396603067</v>
      </c>
      <c r="N122" s="67" t="s">
        <v>4</v>
      </c>
      <c r="O122" s="66">
        <v>329588878</v>
      </c>
      <c r="P122" s="67" t="s">
        <v>4</v>
      </c>
    </row>
    <row r="123" spans="2:16" ht="14.25" customHeight="1">
      <c r="B123" s="10"/>
      <c r="C123" s="11"/>
      <c r="D123" s="11" t="s">
        <v>185</v>
      </c>
      <c r="E123" s="11"/>
      <c r="F123" s="11"/>
      <c r="G123" s="11"/>
      <c r="H123" s="12"/>
      <c r="I123" s="64">
        <f>SUM(I124:I126)</f>
        <v>2928309011</v>
      </c>
      <c r="J123" s="65" t="s">
        <v>4</v>
      </c>
      <c r="K123" s="66">
        <f>SUM(K124:K126)</f>
        <v>-484212086</v>
      </c>
      <c r="L123" s="67" t="s">
        <v>4</v>
      </c>
      <c r="M123" s="66">
        <f>SUM(M124:M126)</f>
        <v>2025368478</v>
      </c>
      <c r="N123" s="67" t="s">
        <v>4</v>
      </c>
      <c r="O123" s="66">
        <f>SUM(O124:O126)</f>
        <v>-285662492</v>
      </c>
      <c r="P123" s="67" t="s">
        <v>4</v>
      </c>
    </row>
    <row r="124" spans="2:16" ht="14.25" customHeight="1">
      <c r="B124" s="10"/>
      <c r="C124" s="11"/>
      <c r="D124" s="11"/>
      <c r="E124" s="11" t="s">
        <v>186</v>
      </c>
      <c r="F124" s="11"/>
      <c r="G124" s="11"/>
      <c r="H124" s="12"/>
      <c r="I124" s="64">
        <v>436418831</v>
      </c>
      <c r="J124" s="65" t="s">
        <v>502</v>
      </c>
      <c r="K124" s="66">
        <v>-1152783037</v>
      </c>
      <c r="L124" s="67"/>
      <c r="M124" s="66">
        <v>675946781</v>
      </c>
      <c r="N124" s="67" t="s">
        <v>4</v>
      </c>
      <c r="O124" s="66">
        <v>53933269</v>
      </c>
      <c r="P124" s="67" t="s">
        <v>4</v>
      </c>
    </row>
    <row r="125" spans="2:16" ht="14.25" customHeight="1">
      <c r="B125" s="10"/>
      <c r="C125" s="11"/>
      <c r="D125" s="11"/>
      <c r="E125" s="11" t="s">
        <v>188</v>
      </c>
      <c r="F125" s="11"/>
      <c r="G125" s="11"/>
      <c r="H125" s="12"/>
      <c r="I125" s="64">
        <v>1892392268</v>
      </c>
      <c r="J125" s="65" t="s">
        <v>502</v>
      </c>
      <c r="K125" s="66">
        <v>1425817268</v>
      </c>
      <c r="L125" s="67"/>
      <c r="M125" s="66">
        <v>360000000</v>
      </c>
      <c r="N125" s="67" t="s">
        <v>4</v>
      </c>
      <c r="O125" s="66">
        <v>360000000</v>
      </c>
      <c r="P125" s="67" t="s">
        <v>4</v>
      </c>
    </row>
    <row r="126" spans="2:16" ht="14.25" customHeight="1">
      <c r="B126" s="10"/>
      <c r="C126" s="11"/>
      <c r="D126" s="11"/>
      <c r="E126" s="11" t="s">
        <v>189</v>
      </c>
      <c r="F126" s="11"/>
      <c r="G126" s="11"/>
      <c r="H126" s="12"/>
      <c r="I126" s="64">
        <v>599497912</v>
      </c>
      <c r="J126" s="65" t="s">
        <v>502</v>
      </c>
      <c r="K126" s="66">
        <v>-757246317</v>
      </c>
      <c r="L126" s="67"/>
      <c r="M126" s="66">
        <v>989421697</v>
      </c>
      <c r="N126" s="67" t="s">
        <v>4</v>
      </c>
      <c r="O126" s="66">
        <v>-699595761</v>
      </c>
      <c r="P126" s="67" t="s">
        <v>4</v>
      </c>
    </row>
    <row r="127" spans="2:16" ht="14.25" customHeight="1">
      <c r="B127" s="10"/>
      <c r="C127" s="11"/>
      <c r="D127" s="11" t="s">
        <v>528</v>
      </c>
      <c r="E127" s="11"/>
      <c r="F127" s="11"/>
      <c r="G127" s="11"/>
      <c r="H127" s="12"/>
      <c r="I127" s="64">
        <f>SUM(I128:I129)</f>
        <v>0</v>
      </c>
      <c r="J127" s="65" t="s">
        <v>4</v>
      </c>
      <c r="K127" s="66">
        <f>SUM(K128:K129)</f>
        <v>0</v>
      </c>
      <c r="L127" s="67" t="s">
        <v>4</v>
      </c>
      <c r="M127" s="66">
        <f>SUM(M128:M129)</f>
        <v>1842123626</v>
      </c>
      <c r="N127" s="67" t="s">
        <v>4</v>
      </c>
      <c r="O127" s="66">
        <f>SUM(O128:O129)</f>
        <v>67914250</v>
      </c>
      <c r="P127" s="67" t="s">
        <v>4</v>
      </c>
    </row>
    <row r="128" spans="2:16" ht="14.25" customHeight="1">
      <c r="B128" s="10"/>
      <c r="C128" s="11"/>
      <c r="D128" s="11"/>
      <c r="E128" s="11" t="s">
        <v>527</v>
      </c>
      <c r="F128" s="11"/>
      <c r="G128" s="11"/>
      <c r="H128" s="12"/>
      <c r="I128" s="64"/>
      <c r="J128" s="65"/>
      <c r="K128" s="66"/>
      <c r="L128" s="67"/>
      <c r="M128" s="66">
        <v>60525000</v>
      </c>
      <c r="N128" s="67" t="s">
        <v>4</v>
      </c>
      <c r="O128" s="66">
        <v>60525000</v>
      </c>
      <c r="P128" s="67" t="s">
        <v>4</v>
      </c>
    </row>
    <row r="129" spans="2:16" s="34" customFormat="1" ht="14.25" customHeight="1">
      <c r="B129" s="10"/>
      <c r="C129" s="11"/>
      <c r="D129" s="11"/>
      <c r="E129" s="11" t="s">
        <v>526</v>
      </c>
      <c r="F129" s="11"/>
      <c r="G129" s="11"/>
      <c r="H129" s="12"/>
      <c r="I129" s="64"/>
      <c r="J129" s="65"/>
      <c r="K129" s="66"/>
      <c r="L129" s="67"/>
      <c r="M129" s="66">
        <v>1781598626</v>
      </c>
      <c r="N129" s="67" t="s">
        <v>4</v>
      </c>
      <c r="O129" s="66">
        <v>7389250</v>
      </c>
      <c r="P129" s="67" t="s">
        <v>4</v>
      </c>
    </row>
    <row r="130" spans="2:16" ht="14.25" customHeight="1">
      <c r="B130" s="10"/>
      <c r="C130" s="11"/>
      <c r="D130" s="11" t="s">
        <v>529</v>
      </c>
      <c r="E130" s="11"/>
      <c r="F130" s="11"/>
      <c r="G130" s="11"/>
      <c r="H130" s="12"/>
      <c r="I130" s="64">
        <f>SUM(I131:I132)</f>
        <v>80950281</v>
      </c>
      <c r="J130" s="65" t="s">
        <v>4</v>
      </c>
      <c r="K130" s="66">
        <f>SUM(K131:K132)</f>
        <v>-12291941</v>
      </c>
      <c r="L130" s="67" t="s">
        <v>4</v>
      </c>
      <c r="M130" s="66">
        <f>SUM(M131:M132)</f>
        <v>22961988</v>
      </c>
      <c r="N130" s="67" t="s">
        <v>4</v>
      </c>
      <c r="O130" s="66">
        <f>SUM(O131:O132)</f>
        <v>-125232312</v>
      </c>
      <c r="P130" s="67" t="s">
        <v>4</v>
      </c>
    </row>
    <row r="131" spans="2:16" ht="14.25" customHeight="1">
      <c r="B131" s="10"/>
      <c r="C131" s="11"/>
      <c r="D131" s="11"/>
      <c r="E131" s="11" t="s">
        <v>186</v>
      </c>
      <c r="F131" s="11"/>
      <c r="G131" s="11"/>
      <c r="H131" s="12"/>
      <c r="I131" s="64">
        <v>80950281</v>
      </c>
      <c r="J131" s="65" t="s">
        <v>502</v>
      </c>
      <c r="K131" s="66">
        <v>-12291941</v>
      </c>
      <c r="L131" s="67"/>
      <c r="M131" s="66">
        <v>22961988</v>
      </c>
      <c r="N131" s="67" t="s">
        <v>4</v>
      </c>
      <c r="O131" s="66">
        <v>-72632312</v>
      </c>
      <c r="P131" s="67" t="s">
        <v>4</v>
      </c>
    </row>
    <row r="132" spans="2:16" ht="14.25" customHeight="1">
      <c r="B132" s="10"/>
      <c r="C132" s="11"/>
      <c r="D132" s="11"/>
      <c r="E132" s="11" t="s">
        <v>525</v>
      </c>
      <c r="F132" s="11"/>
      <c r="G132" s="11"/>
      <c r="H132" s="12"/>
      <c r="I132" s="64"/>
      <c r="J132" s="65"/>
      <c r="K132" s="66"/>
      <c r="L132" s="67"/>
      <c r="M132" s="66" t="s">
        <v>4</v>
      </c>
      <c r="N132" s="67" t="s">
        <v>4</v>
      </c>
      <c r="O132" s="66">
        <v>-52600000</v>
      </c>
      <c r="P132" s="67" t="s">
        <v>4</v>
      </c>
    </row>
    <row r="133" spans="2:16" ht="14.25" customHeight="1">
      <c r="B133" s="10"/>
      <c r="C133" s="11"/>
      <c r="D133" s="11" t="s">
        <v>530</v>
      </c>
      <c r="E133" s="11"/>
      <c r="F133" s="11"/>
      <c r="G133" s="11"/>
      <c r="H133" s="12"/>
      <c r="I133" s="64">
        <f>SUM(I134)</f>
        <v>106560000</v>
      </c>
      <c r="J133" s="65" t="s">
        <v>4</v>
      </c>
      <c r="K133" s="66">
        <f>SUM(K134)</f>
        <v>106560000</v>
      </c>
      <c r="L133" s="67" t="s">
        <v>4</v>
      </c>
      <c r="M133" s="66">
        <f>SUM(M134)</f>
        <v>0</v>
      </c>
      <c r="N133" s="67" t="s">
        <v>4</v>
      </c>
      <c r="O133" s="66">
        <f>SUM(O134)</f>
        <v>0</v>
      </c>
      <c r="P133" s="67" t="s">
        <v>4</v>
      </c>
    </row>
    <row r="134" spans="2:16" ht="14.25" customHeight="1">
      <c r="B134" s="10"/>
      <c r="C134" s="11"/>
      <c r="D134" s="11"/>
      <c r="E134" s="11" t="s">
        <v>531</v>
      </c>
      <c r="F134" s="11"/>
      <c r="G134" s="11"/>
      <c r="H134" s="12"/>
      <c r="I134" s="64">
        <v>106560000</v>
      </c>
      <c r="J134" s="65" t="s">
        <v>502</v>
      </c>
      <c r="K134" s="66">
        <v>106560000</v>
      </c>
      <c r="L134" s="67"/>
      <c r="M134" s="66"/>
      <c r="N134" s="67"/>
      <c r="O134" s="66"/>
      <c r="P134" s="67" t="s">
        <v>4</v>
      </c>
    </row>
    <row r="135" spans="2:16" s="34" customFormat="1" ht="14.25" customHeight="1">
      <c r="B135" s="10"/>
      <c r="C135" s="11"/>
      <c r="D135" s="11" t="s">
        <v>532</v>
      </c>
      <c r="E135" s="11"/>
      <c r="F135" s="11"/>
      <c r="G135" s="11"/>
      <c r="H135" s="12"/>
      <c r="I135" s="64">
        <f>SUM(I136)</f>
        <v>13503992256</v>
      </c>
      <c r="J135" s="65" t="s">
        <v>4</v>
      </c>
      <c r="K135" s="66">
        <f>SUM(K136)</f>
        <v>7034256454</v>
      </c>
      <c r="L135" s="67" t="s">
        <v>4</v>
      </c>
      <c r="M135" s="66">
        <f>SUM(M136)</f>
        <v>2849405574</v>
      </c>
      <c r="N135" s="67" t="s">
        <v>4</v>
      </c>
      <c r="O135" s="66">
        <f>SUM(O136)</f>
        <v>2849405574</v>
      </c>
      <c r="P135" s="67" t="s">
        <v>4</v>
      </c>
    </row>
    <row r="136" spans="2:16" s="34" customFormat="1" ht="14.25" customHeight="1">
      <c r="B136" s="10"/>
      <c r="C136" s="11"/>
      <c r="D136" s="11"/>
      <c r="E136" s="11" t="s">
        <v>533</v>
      </c>
      <c r="F136" s="11"/>
      <c r="G136" s="11"/>
      <c r="H136" s="12"/>
      <c r="I136" s="64">
        <v>13503992256</v>
      </c>
      <c r="J136" s="65" t="s">
        <v>502</v>
      </c>
      <c r="K136" s="66">
        <v>7034256454</v>
      </c>
      <c r="L136" s="67"/>
      <c r="M136" s="66">
        <v>2849405574</v>
      </c>
      <c r="N136" s="67" t="s">
        <v>4</v>
      </c>
      <c r="O136" s="66">
        <v>2849405574</v>
      </c>
      <c r="P136" s="67" t="s">
        <v>4</v>
      </c>
    </row>
    <row r="137" spans="2:16" s="34" customFormat="1" ht="14.25" customHeight="1">
      <c r="B137" s="10"/>
      <c r="C137" s="11"/>
      <c r="D137" s="11" t="s">
        <v>534</v>
      </c>
      <c r="E137" s="11"/>
      <c r="F137" s="11"/>
      <c r="G137" s="11"/>
      <c r="H137" s="12"/>
      <c r="I137" s="64">
        <f>SUM(I138)</f>
        <v>165000</v>
      </c>
      <c r="J137" s="65" t="s">
        <v>4</v>
      </c>
      <c r="K137" s="66">
        <f>SUM(K138)</f>
        <v>165000</v>
      </c>
      <c r="L137" s="67" t="s">
        <v>4</v>
      </c>
      <c r="M137" s="66">
        <f>SUM(M138)</f>
        <v>0</v>
      </c>
      <c r="N137" s="67" t="s">
        <v>4</v>
      </c>
      <c r="O137" s="66">
        <f>SUM(O138)</f>
        <v>0</v>
      </c>
      <c r="P137" s="67" t="s">
        <v>4</v>
      </c>
    </row>
    <row r="138" spans="2:16" s="44" customFormat="1" ht="14.25" customHeight="1">
      <c r="B138" s="45"/>
      <c r="C138" s="46"/>
      <c r="D138" s="46"/>
      <c r="E138" s="46" t="s">
        <v>533</v>
      </c>
      <c r="F138" s="46"/>
      <c r="G138" s="46"/>
      <c r="H138" s="47"/>
      <c r="I138" s="60">
        <v>165000</v>
      </c>
      <c r="J138" s="61"/>
      <c r="K138" s="62">
        <v>165000</v>
      </c>
      <c r="L138" s="63"/>
      <c r="M138" s="62"/>
      <c r="N138" s="63"/>
      <c r="O138" s="62"/>
      <c r="P138" s="63" t="s">
        <v>4</v>
      </c>
    </row>
    <row r="139" spans="2:16" s="44" customFormat="1" ht="14.25" customHeight="1">
      <c r="B139" s="45"/>
      <c r="C139" s="46" t="s">
        <v>197</v>
      </c>
      <c r="D139" s="46"/>
      <c r="E139" s="46"/>
      <c r="F139" s="46"/>
      <c r="G139" s="46"/>
      <c r="H139" s="47"/>
      <c r="I139" s="60" t="s">
        <v>4</v>
      </c>
      <c r="J139" s="61">
        <f>+I140+I145+I148</f>
        <v>285383165023</v>
      </c>
      <c r="K139" s="62" t="s">
        <v>4</v>
      </c>
      <c r="L139" s="63">
        <f>+K140+K145+K148</f>
        <v>207718315458</v>
      </c>
      <c r="M139" s="62" t="s">
        <v>4</v>
      </c>
      <c r="N139" s="63">
        <f>+M140+M145+M148</f>
        <v>92812982730</v>
      </c>
      <c r="O139" s="62" t="s">
        <v>4</v>
      </c>
      <c r="P139" s="63">
        <f>+O140+O145+O148</f>
        <v>38037533882</v>
      </c>
    </row>
    <row r="140" spans="2:16" s="44" customFormat="1" ht="14.25" customHeight="1">
      <c r="B140" s="45"/>
      <c r="C140" s="46"/>
      <c r="D140" s="46" t="s">
        <v>198</v>
      </c>
      <c r="E140" s="46"/>
      <c r="F140" s="46"/>
      <c r="G140" s="46"/>
      <c r="H140" s="47"/>
      <c r="I140" s="60">
        <f>SUM(I141:I144)</f>
        <v>86752607801</v>
      </c>
      <c r="J140" s="61" t="s">
        <v>4</v>
      </c>
      <c r="K140" s="62">
        <f>SUM(K141:K144)</f>
        <v>60225623634</v>
      </c>
      <c r="L140" s="63" t="s">
        <v>4</v>
      </c>
      <c r="M140" s="62">
        <f>SUM(M141:M144)</f>
        <v>54628613014</v>
      </c>
      <c r="N140" s="63" t="s">
        <v>4</v>
      </c>
      <c r="O140" s="62">
        <f>SUM(O141:O144)</f>
        <v>21406533339</v>
      </c>
      <c r="P140" s="63" t="s">
        <v>4</v>
      </c>
    </row>
    <row r="141" spans="2:16" s="44" customFormat="1" ht="14.25" customHeight="1">
      <c r="B141" s="45"/>
      <c r="C141" s="46"/>
      <c r="D141" s="46"/>
      <c r="E141" s="46" t="s">
        <v>199</v>
      </c>
      <c r="F141" s="46"/>
      <c r="G141" s="46"/>
      <c r="H141" s="47"/>
      <c r="I141" s="60">
        <v>83567364560</v>
      </c>
      <c r="J141" s="61" t="s">
        <v>502</v>
      </c>
      <c r="K141" s="62">
        <v>57874105560</v>
      </c>
      <c r="L141" s="63"/>
      <c r="M141" s="62">
        <v>51791116500</v>
      </c>
      <c r="N141" s="63"/>
      <c r="O141" s="62">
        <v>21267774500</v>
      </c>
      <c r="P141" s="63" t="s">
        <v>4</v>
      </c>
    </row>
    <row r="142" spans="2:16" s="44" customFormat="1" ht="14.25" customHeight="1">
      <c r="B142" s="45"/>
      <c r="C142" s="46"/>
      <c r="D142" s="46"/>
      <c r="E142" s="46" t="s">
        <v>200</v>
      </c>
      <c r="F142" s="46"/>
      <c r="G142" s="46"/>
      <c r="H142" s="47"/>
      <c r="I142" s="60">
        <v>405162374</v>
      </c>
      <c r="J142" s="61" t="s">
        <v>502</v>
      </c>
      <c r="K142" s="62">
        <v>308029874</v>
      </c>
      <c r="L142" s="63"/>
      <c r="M142" s="62">
        <v>31515000</v>
      </c>
      <c r="N142" s="63"/>
      <c r="O142" s="62">
        <v>-1375954000</v>
      </c>
      <c r="P142" s="63" t="s">
        <v>4</v>
      </c>
    </row>
    <row r="143" spans="2:16" s="44" customFormat="1" ht="14.25" customHeight="1">
      <c r="B143" s="45"/>
      <c r="C143" s="46"/>
      <c r="D143" s="46"/>
      <c r="E143" s="46" t="s">
        <v>201</v>
      </c>
      <c r="F143" s="46"/>
      <c r="G143" s="46"/>
      <c r="H143" s="47"/>
      <c r="I143" s="60">
        <v>2780080867</v>
      </c>
      <c r="J143" s="61" t="s">
        <v>502</v>
      </c>
      <c r="K143" s="62">
        <v>2043488200</v>
      </c>
      <c r="L143" s="63"/>
      <c r="M143" s="62">
        <v>2804234254</v>
      </c>
      <c r="N143" s="63"/>
      <c r="O143" s="62">
        <v>1512965579</v>
      </c>
      <c r="P143" s="63" t="s">
        <v>4</v>
      </c>
    </row>
    <row r="144" spans="2:16" s="44" customFormat="1" ht="14.25" customHeight="1">
      <c r="B144" s="45"/>
      <c r="C144" s="46"/>
      <c r="D144" s="46"/>
      <c r="E144" s="46" t="s">
        <v>536</v>
      </c>
      <c r="F144" s="46"/>
      <c r="G144" s="46"/>
      <c r="H144" s="47"/>
      <c r="I144" s="60">
        <v>0</v>
      </c>
      <c r="J144" s="61"/>
      <c r="K144" s="62">
        <v>0</v>
      </c>
      <c r="L144" s="63"/>
      <c r="M144" s="62">
        <v>1747260</v>
      </c>
      <c r="N144" s="63"/>
      <c r="O144" s="62">
        <v>1747260</v>
      </c>
      <c r="P144" s="63" t="s">
        <v>4</v>
      </c>
    </row>
    <row r="145" spans="2:16" s="44" customFormat="1" ht="14.25" customHeight="1">
      <c r="B145" s="45"/>
      <c r="C145" s="46"/>
      <c r="D145" s="46" t="s">
        <v>202</v>
      </c>
      <c r="E145" s="46"/>
      <c r="F145" s="46"/>
      <c r="G145" s="46"/>
      <c r="H145" s="47"/>
      <c r="I145" s="60">
        <f>SUM(I146:I147)</f>
        <v>198607655000</v>
      </c>
      <c r="J145" s="61" t="s">
        <v>4</v>
      </c>
      <c r="K145" s="62">
        <f>SUM(K146:K147)</f>
        <v>147491609000</v>
      </c>
      <c r="L145" s="63" t="s">
        <v>4</v>
      </c>
      <c r="M145" s="62">
        <f>SUM(M146:M147)</f>
        <v>38095526000</v>
      </c>
      <c r="N145" s="63" t="s">
        <v>4</v>
      </c>
      <c r="O145" s="62">
        <f>SUM(O146:O147)</f>
        <v>16577175000</v>
      </c>
      <c r="P145" s="63" t="s">
        <v>4</v>
      </c>
    </row>
    <row r="146" spans="2:16" s="44" customFormat="1" ht="14.25" customHeight="1">
      <c r="B146" s="45"/>
      <c r="C146" s="46"/>
      <c r="D146" s="46"/>
      <c r="E146" s="46" t="s">
        <v>203</v>
      </c>
      <c r="F146" s="46"/>
      <c r="G146" s="46"/>
      <c r="H146" s="47"/>
      <c r="I146" s="60">
        <v>197812785000</v>
      </c>
      <c r="J146" s="61" t="s">
        <v>502</v>
      </c>
      <c r="K146" s="62">
        <v>147935146000</v>
      </c>
      <c r="L146" s="63"/>
      <c r="M146" s="62">
        <v>37226836000</v>
      </c>
      <c r="N146" s="63" t="s">
        <v>4</v>
      </c>
      <c r="O146" s="62">
        <v>16743947000</v>
      </c>
      <c r="P146" s="63" t="s">
        <v>4</v>
      </c>
    </row>
    <row r="147" spans="2:16" s="44" customFormat="1" ht="14.25" customHeight="1">
      <c r="B147" s="45"/>
      <c r="C147" s="46"/>
      <c r="D147" s="46"/>
      <c r="E147" s="46" t="s">
        <v>204</v>
      </c>
      <c r="F147" s="46"/>
      <c r="G147" s="46"/>
      <c r="H147" s="47"/>
      <c r="I147" s="60">
        <v>794870000</v>
      </c>
      <c r="J147" s="61"/>
      <c r="K147" s="62">
        <v>-443537000</v>
      </c>
      <c r="L147" s="63"/>
      <c r="M147" s="62">
        <v>868690000</v>
      </c>
      <c r="N147" s="63" t="s">
        <v>4</v>
      </c>
      <c r="O147" s="62">
        <v>-166772000</v>
      </c>
      <c r="P147" s="63" t="s">
        <v>4</v>
      </c>
    </row>
    <row r="148" spans="2:16" s="44" customFormat="1" ht="14.25" customHeight="1">
      <c r="B148" s="45"/>
      <c r="C148" s="46"/>
      <c r="D148" s="46" t="s">
        <v>205</v>
      </c>
      <c r="E148" s="46"/>
      <c r="F148" s="46"/>
      <c r="G148" s="46"/>
      <c r="H148" s="47"/>
      <c r="I148" s="60">
        <f>SUM(I149:I151)</f>
        <v>22902222</v>
      </c>
      <c r="J148" s="61" t="s">
        <v>4</v>
      </c>
      <c r="K148" s="62">
        <f>SUM(K149:K151)</f>
        <v>1082824</v>
      </c>
      <c r="L148" s="63" t="s">
        <v>4</v>
      </c>
      <c r="M148" s="62">
        <f>SUM(M149:M151)</f>
        <v>88843716</v>
      </c>
      <c r="N148" s="63" t="s">
        <v>4</v>
      </c>
      <c r="O148" s="62">
        <f>SUM(O149:O151)</f>
        <v>53825543</v>
      </c>
      <c r="P148" s="63" t="s">
        <v>4</v>
      </c>
    </row>
    <row r="149" spans="2:16" s="44" customFormat="1" ht="14.25" customHeight="1">
      <c r="B149" s="45"/>
      <c r="C149" s="46"/>
      <c r="D149" s="46"/>
      <c r="E149" s="46" t="s">
        <v>206</v>
      </c>
      <c r="F149" s="46"/>
      <c r="G149" s="46"/>
      <c r="H149" s="47"/>
      <c r="I149" s="60">
        <v>19643577</v>
      </c>
      <c r="J149" s="61" t="s">
        <v>502</v>
      </c>
      <c r="K149" s="62">
        <v>-2175821</v>
      </c>
      <c r="L149" s="63"/>
      <c r="M149" s="62">
        <v>9000000</v>
      </c>
      <c r="N149" s="63" t="s">
        <v>4</v>
      </c>
      <c r="O149" s="62" t="s">
        <v>4</v>
      </c>
      <c r="P149" s="63" t="s">
        <v>4</v>
      </c>
    </row>
    <row r="150" spans="2:16" s="44" customFormat="1" ht="14.25" customHeight="1">
      <c r="B150" s="45"/>
      <c r="C150" s="46"/>
      <c r="D150" s="46"/>
      <c r="E150" s="46" t="s">
        <v>207</v>
      </c>
      <c r="F150" s="46"/>
      <c r="G150" s="46"/>
      <c r="H150" s="47"/>
      <c r="I150" s="60"/>
      <c r="J150" s="61"/>
      <c r="K150" s="62">
        <v>0</v>
      </c>
      <c r="L150" s="63"/>
      <c r="M150" s="62">
        <v>79843716</v>
      </c>
      <c r="N150" s="63" t="s">
        <v>4</v>
      </c>
      <c r="O150" s="62">
        <v>53825543</v>
      </c>
      <c r="P150" s="63" t="s">
        <v>4</v>
      </c>
    </row>
    <row r="151" spans="2:16" s="44" customFormat="1" ht="14.25" customHeight="1">
      <c r="B151" s="45"/>
      <c r="C151" s="46"/>
      <c r="D151" s="46"/>
      <c r="E151" s="46" t="s">
        <v>208</v>
      </c>
      <c r="F151" s="46"/>
      <c r="G151" s="46"/>
      <c r="H151" s="47"/>
      <c r="I151" s="60">
        <v>3258645</v>
      </c>
      <c r="J151" s="61" t="s">
        <v>502</v>
      </c>
      <c r="K151" s="62">
        <v>3258645</v>
      </c>
      <c r="L151" s="63"/>
      <c r="M151" s="62"/>
      <c r="N151" s="63"/>
      <c r="O151" s="62"/>
      <c r="P151" s="63" t="s">
        <v>4</v>
      </c>
    </row>
    <row r="152" spans="2:16" s="44" customFormat="1" ht="14.25" customHeight="1">
      <c r="B152" s="45"/>
      <c r="C152" s="46" t="s">
        <v>209</v>
      </c>
      <c r="D152" s="46"/>
      <c r="E152" s="46"/>
      <c r="F152" s="46"/>
      <c r="G152" s="46"/>
      <c r="H152" s="47"/>
      <c r="I152" s="60" t="s">
        <v>4</v>
      </c>
      <c r="J152" s="61">
        <f>+I153+I156+I160</f>
        <v>14668673257</v>
      </c>
      <c r="K152" s="62" t="s">
        <v>4</v>
      </c>
      <c r="L152" s="63">
        <f>+K153+K156+K160</f>
        <v>7782829313</v>
      </c>
      <c r="M152" s="62" t="s">
        <v>4</v>
      </c>
      <c r="N152" s="63">
        <f>+M153+M156+M160</f>
        <v>8940184006</v>
      </c>
      <c r="O152" s="62" t="s">
        <v>4</v>
      </c>
      <c r="P152" s="63">
        <f>+O153+O156+O160</f>
        <v>4840657988</v>
      </c>
    </row>
    <row r="153" spans="2:16" s="44" customFormat="1" ht="14.25" customHeight="1">
      <c r="B153" s="45"/>
      <c r="C153" s="46"/>
      <c r="D153" s="46" t="s">
        <v>210</v>
      </c>
      <c r="E153" s="46"/>
      <c r="F153" s="46"/>
      <c r="G153" s="46"/>
      <c r="H153" s="47"/>
      <c r="I153" s="60">
        <f>SUM(I154:I155)</f>
        <v>1170260670</v>
      </c>
      <c r="J153" s="61" t="s">
        <v>4</v>
      </c>
      <c r="K153" s="62">
        <f>SUM(K154:K155)</f>
        <v>586312355</v>
      </c>
      <c r="L153" s="63" t="s">
        <v>4</v>
      </c>
      <c r="M153" s="62">
        <f>SUM(M154:M155)</f>
        <v>1172182071</v>
      </c>
      <c r="N153" s="63" t="s">
        <v>4</v>
      </c>
      <c r="O153" s="62">
        <f>SUM(O154:O155)</f>
        <v>625770645</v>
      </c>
      <c r="P153" s="63" t="s">
        <v>4</v>
      </c>
    </row>
    <row r="154" spans="2:16" s="44" customFormat="1" ht="14.25" customHeight="1">
      <c r="B154" s="45"/>
      <c r="C154" s="46"/>
      <c r="D154" s="46"/>
      <c r="E154" s="46" t="s">
        <v>211</v>
      </c>
      <c r="F154" s="46"/>
      <c r="G154" s="46"/>
      <c r="H154" s="47"/>
      <c r="I154" s="60">
        <v>1163415275</v>
      </c>
      <c r="J154" s="61" t="s">
        <v>4</v>
      </c>
      <c r="K154" s="62">
        <v>583584157</v>
      </c>
      <c r="L154" s="63" t="s">
        <v>4</v>
      </c>
      <c r="M154" s="62">
        <v>1161063927</v>
      </c>
      <c r="N154" s="63" t="s">
        <v>4</v>
      </c>
      <c r="O154" s="62">
        <v>620657568</v>
      </c>
      <c r="P154" s="63" t="s">
        <v>4</v>
      </c>
    </row>
    <row r="155" spans="2:16" s="44" customFormat="1" ht="14.25" customHeight="1">
      <c r="B155" s="45"/>
      <c r="C155" s="46"/>
      <c r="D155" s="46"/>
      <c r="E155" s="46" t="s">
        <v>212</v>
      </c>
      <c r="F155" s="46"/>
      <c r="G155" s="46"/>
      <c r="H155" s="47"/>
      <c r="I155" s="60">
        <v>6845395</v>
      </c>
      <c r="J155" s="61" t="s">
        <v>4</v>
      </c>
      <c r="K155" s="62">
        <v>2728198</v>
      </c>
      <c r="L155" s="63" t="s">
        <v>4</v>
      </c>
      <c r="M155" s="62">
        <v>11118144</v>
      </c>
      <c r="N155" s="63" t="s">
        <v>4</v>
      </c>
      <c r="O155" s="62">
        <v>5113077</v>
      </c>
      <c r="P155" s="63" t="s">
        <v>4</v>
      </c>
    </row>
    <row r="156" spans="2:16" s="44" customFormat="1" ht="14.25" customHeight="1">
      <c r="B156" s="45"/>
      <c r="C156" s="46"/>
      <c r="D156" s="46" t="s">
        <v>213</v>
      </c>
      <c r="E156" s="46"/>
      <c r="F156" s="46"/>
      <c r="G156" s="46"/>
      <c r="H156" s="47"/>
      <c r="I156" s="60">
        <f>SUM(I157:I159)</f>
        <v>13384339351</v>
      </c>
      <c r="J156" s="61" t="s">
        <v>4</v>
      </c>
      <c r="K156" s="62">
        <f>SUM(K157:K159)</f>
        <v>7137053041</v>
      </c>
      <c r="L156" s="63" t="s">
        <v>4</v>
      </c>
      <c r="M156" s="62">
        <f>SUM(M157:M159)</f>
        <v>7614324092</v>
      </c>
      <c r="N156" s="63" t="s">
        <v>4</v>
      </c>
      <c r="O156" s="62">
        <f>SUM(O157:O159)</f>
        <v>4143386857</v>
      </c>
      <c r="P156" s="63" t="s">
        <v>4</v>
      </c>
    </row>
    <row r="157" spans="2:16" ht="14.25" customHeight="1">
      <c r="B157" s="10"/>
      <c r="C157" s="11"/>
      <c r="D157" s="11"/>
      <c r="E157" s="11" t="s">
        <v>214</v>
      </c>
      <c r="F157" s="11"/>
      <c r="G157" s="11"/>
      <c r="H157" s="12"/>
      <c r="I157" s="64">
        <v>3386631053</v>
      </c>
      <c r="J157" s="65" t="s">
        <v>4</v>
      </c>
      <c r="K157" s="66">
        <v>1648436533</v>
      </c>
      <c r="L157" s="67" t="s">
        <v>4</v>
      </c>
      <c r="M157" s="66">
        <v>2704907597</v>
      </c>
      <c r="N157" s="67" t="s">
        <v>4</v>
      </c>
      <c r="O157" s="66">
        <v>1325158733</v>
      </c>
      <c r="P157" s="67" t="s">
        <v>4</v>
      </c>
    </row>
    <row r="158" spans="2:16" ht="14.25" customHeight="1">
      <c r="B158" s="10"/>
      <c r="C158" s="11"/>
      <c r="D158" s="11"/>
      <c r="E158" s="11" t="s">
        <v>215</v>
      </c>
      <c r="F158" s="11"/>
      <c r="G158" s="11"/>
      <c r="H158" s="12"/>
      <c r="I158" s="64">
        <v>2017539857</v>
      </c>
      <c r="J158" s="65" t="s">
        <v>4</v>
      </c>
      <c r="K158" s="66">
        <v>1204282549</v>
      </c>
      <c r="L158" s="67" t="s">
        <v>4</v>
      </c>
      <c r="M158" s="66">
        <v>513315897</v>
      </c>
      <c r="N158" s="67" t="s">
        <v>4</v>
      </c>
      <c r="O158" s="66">
        <v>400667273</v>
      </c>
      <c r="P158" s="67" t="s">
        <v>4</v>
      </c>
    </row>
    <row r="159" spans="2:16" ht="14.25" customHeight="1">
      <c r="B159" s="10"/>
      <c r="C159" s="11"/>
      <c r="D159" s="11"/>
      <c r="E159" s="11" t="s">
        <v>222</v>
      </c>
      <c r="F159" s="11"/>
      <c r="G159" s="11"/>
      <c r="H159" s="12"/>
      <c r="I159" s="64">
        <v>7980168441</v>
      </c>
      <c r="J159" s="65" t="s">
        <v>4</v>
      </c>
      <c r="K159" s="66">
        <v>4284333959</v>
      </c>
      <c r="L159" s="67" t="s">
        <v>4</v>
      </c>
      <c r="M159" s="66">
        <v>4396100598</v>
      </c>
      <c r="N159" s="67" t="s">
        <v>4</v>
      </c>
      <c r="O159" s="66">
        <v>2417560851</v>
      </c>
      <c r="P159" s="67" t="s">
        <v>4</v>
      </c>
    </row>
    <row r="160" spans="2:16" ht="14.25" customHeight="1">
      <c r="B160" s="10"/>
      <c r="C160" s="11"/>
      <c r="D160" s="11" t="s">
        <v>225</v>
      </c>
      <c r="E160" s="11"/>
      <c r="F160" s="11"/>
      <c r="G160" s="11"/>
      <c r="H160" s="12"/>
      <c r="I160" s="64">
        <f>SUM(I161:I162)</f>
        <v>114073236</v>
      </c>
      <c r="J160" s="65" t="s">
        <v>4</v>
      </c>
      <c r="K160" s="66">
        <f>SUM(K161:K162)</f>
        <v>59463917</v>
      </c>
      <c r="L160" s="67" t="s">
        <v>4</v>
      </c>
      <c r="M160" s="66">
        <f>SUM(M161:M162)</f>
        <v>153677843</v>
      </c>
      <c r="N160" s="67" t="s">
        <v>4</v>
      </c>
      <c r="O160" s="66">
        <f>SUM(O161:O162)</f>
        <v>71500486</v>
      </c>
      <c r="P160" s="67" t="s">
        <v>4</v>
      </c>
    </row>
    <row r="161" spans="2:16" ht="14.25" customHeight="1">
      <c r="B161" s="10"/>
      <c r="C161" s="11"/>
      <c r="D161" s="11"/>
      <c r="E161" s="11" t="s">
        <v>226</v>
      </c>
      <c r="F161" s="11"/>
      <c r="G161" s="11"/>
      <c r="H161" s="12"/>
      <c r="I161" s="64">
        <v>62621433</v>
      </c>
      <c r="J161" s="65" t="s">
        <v>4</v>
      </c>
      <c r="K161" s="66">
        <v>32758650</v>
      </c>
      <c r="L161" s="67" t="s">
        <v>4</v>
      </c>
      <c r="M161" s="66">
        <v>46798595</v>
      </c>
      <c r="N161" s="67" t="s">
        <v>4</v>
      </c>
      <c r="O161" s="66">
        <v>23950960</v>
      </c>
      <c r="P161" s="67" t="s">
        <v>4</v>
      </c>
    </row>
    <row r="162" spans="2:16" ht="14.25" customHeight="1">
      <c r="B162" s="10"/>
      <c r="C162" s="11"/>
      <c r="D162" s="11"/>
      <c r="E162" s="11" t="s">
        <v>227</v>
      </c>
      <c r="F162" s="11"/>
      <c r="G162" s="11"/>
      <c r="H162" s="12"/>
      <c r="I162" s="64">
        <v>51451803</v>
      </c>
      <c r="J162" s="65" t="s">
        <v>4</v>
      </c>
      <c r="K162" s="66">
        <v>26705267</v>
      </c>
      <c r="L162" s="67" t="s">
        <v>4</v>
      </c>
      <c r="M162" s="66">
        <v>106879248</v>
      </c>
      <c r="N162" s="67" t="s">
        <v>4</v>
      </c>
      <c r="O162" s="66">
        <v>47549526</v>
      </c>
      <c r="P162" s="67" t="s">
        <v>4</v>
      </c>
    </row>
    <row r="163" spans="2:16" ht="14.25" customHeight="1">
      <c r="B163" s="10"/>
      <c r="C163" s="11" t="s">
        <v>228</v>
      </c>
      <c r="D163" s="11"/>
      <c r="E163" s="11"/>
      <c r="F163" s="11"/>
      <c r="G163" s="11"/>
      <c r="H163" s="12"/>
      <c r="I163" s="64" t="s">
        <v>4</v>
      </c>
      <c r="J163" s="65">
        <f>+I164</f>
        <v>900984803</v>
      </c>
      <c r="K163" s="66" t="s">
        <v>4</v>
      </c>
      <c r="L163" s="67">
        <f>+K164</f>
        <v>0</v>
      </c>
      <c r="M163" s="66" t="s">
        <v>4</v>
      </c>
      <c r="N163" s="67">
        <f>+M164</f>
        <v>721369</v>
      </c>
      <c r="O163" s="66" t="s">
        <v>4</v>
      </c>
      <c r="P163" s="67" t="str">
        <f>+O164</f>
        <v xml:space="preserve"> </v>
      </c>
    </row>
    <row r="164" spans="2:16" ht="14.25" customHeight="1">
      <c r="B164" s="10"/>
      <c r="C164" s="11"/>
      <c r="D164" s="11" t="s">
        <v>229</v>
      </c>
      <c r="E164" s="11"/>
      <c r="F164" s="11"/>
      <c r="G164" s="11"/>
      <c r="H164" s="12"/>
      <c r="I164" s="64">
        <f>904090848-3106045</f>
        <v>900984803</v>
      </c>
      <c r="J164" s="65" t="s">
        <v>4</v>
      </c>
      <c r="K164" s="66">
        <f>3106045-3106045</f>
        <v>0</v>
      </c>
      <c r="L164" s="67" t="s">
        <v>4</v>
      </c>
      <c r="M164" s="66">
        <v>721369</v>
      </c>
      <c r="N164" s="67" t="s">
        <v>4</v>
      </c>
      <c r="O164" s="66" t="s">
        <v>4</v>
      </c>
      <c r="P164" s="67" t="s">
        <v>4</v>
      </c>
    </row>
    <row r="165" spans="2:16" ht="14.25" customHeight="1">
      <c r="B165" s="10"/>
      <c r="C165" s="11" t="s">
        <v>230</v>
      </c>
      <c r="D165" s="11"/>
      <c r="E165" s="11"/>
      <c r="F165" s="11"/>
      <c r="G165" s="11"/>
      <c r="H165" s="12"/>
      <c r="I165" s="64" t="s">
        <v>4</v>
      </c>
      <c r="J165" s="65">
        <f>+I166+I167</f>
        <v>636159431</v>
      </c>
      <c r="K165" s="66" t="s">
        <v>4</v>
      </c>
      <c r="L165" s="67">
        <f>+K166+K167</f>
        <v>145858195</v>
      </c>
      <c r="M165" s="66" t="s">
        <v>4</v>
      </c>
      <c r="N165" s="67">
        <f>+M166+M167</f>
        <v>405312888</v>
      </c>
      <c r="O165" s="66" t="s">
        <v>4</v>
      </c>
      <c r="P165" s="67">
        <f>+O166+O167</f>
        <v>-738376603</v>
      </c>
    </row>
    <row r="166" spans="2:16" ht="14.25" customHeight="1">
      <c r="B166" s="10"/>
      <c r="C166" s="11"/>
      <c r="D166" s="11" t="s">
        <v>231</v>
      </c>
      <c r="E166" s="11"/>
      <c r="F166" s="11"/>
      <c r="G166" s="11"/>
      <c r="H166" s="12"/>
      <c r="I166" s="64">
        <f>52496672-539853</f>
        <v>51956819</v>
      </c>
      <c r="J166" s="65" t="s">
        <v>4</v>
      </c>
      <c r="K166" s="66">
        <v>34474989</v>
      </c>
      <c r="L166" s="67" t="s">
        <v>4</v>
      </c>
      <c r="M166" s="66">
        <v>6811343</v>
      </c>
      <c r="N166" s="67" t="s">
        <v>4</v>
      </c>
      <c r="O166" s="66">
        <v>449049</v>
      </c>
      <c r="P166" s="67" t="s">
        <v>4</v>
      </c>
    </row>
    <row r="167" spans="2:16" s="44" customFormat="1" ht="14.25" customHeight="1">
      <c r="B167" s="45"/>
      <c r="C167" s="46"/>
      <c r="D167" s="46" t="s">
        <v>232</v>
      </c>
      <c r="E167" s="46"/>
      <c r="F167" s="46"/>
      <c r="G167" s="46"/>
      <c r="H167" s="47"/>
      <c r="I167" s="60">
        <f>584498737-296125</f>
        <v>584202612</v>
      </c>
      <c r="J167" s="61" t="s">
        <v>4</v>
      </c>
      <c r="K167" s="62">
        <v>111383206</v>
      </c>
      <c r="L167" s="63" t="s">
        <v>4</v>
      </c>
      <c r="M167" s="62">
        <v>398501545</v>
      </c>
      <c r="N167" s="63" t="s">
        <v>4</v>
      </c>
      <c r="O167" s="62">
        <v>-738825652</v>
      </c>
      <c r="P167" s="63" t="s">
        <v>4</v>
      </c>
    </row>
    <row r="168" spans="2:16" s="44" customFormat="1" ht="14.25" customHeight="1">
      <c r="B168" s="45"/>
      <c r="C168" s="46" t="s">
        <v>233</v>
      </c>
      <c r="D168" s="46"/>
      <c r="E168" s="46"/>
      <c r="F168" s="46"/>
      <c r="G168" s="46"/>
      <c r="H168" s="47"/>
      <c r="I168" s="60" t="s">
        <v>4</v>
      </c>
      <c r="J168" s="61">
        <f>SUM(I169,I172,I175:I195)</f>
        <v>32606867462</v>
      </c>
      <c r="K168" s="62" t="s">
        <v>4</v>
      </c>
      <c r="L168" s="63">
        <f>SUM(K169,K172,K175:K195)</f>
        <v>15843331848</v>
      </c>
      <c r="M168" s="62" t="s">
        <v>4</v>
      </c>
      <c r="N168" s="63">
        <f>SUM(M169,M172,M175:M195)</f>
        <v>29618606123</v>
      </c>
      <c r="O168" s="62" t="s">
        <v>4</v>
      </c>
      <c r="P168" s="63">
        <f>SUM(O169,O172,O175:O195)</f>
        <v>15299788858</v>
      </c>
    </row>
    <row r="169" spans="2:16" s="44" customFormat="1" ht="14.25" customHeight="1">
      <c r="B169" s="45"/>
      <c r="C169" s="46"/>
      <c r="D169" s="46" t="s">
        <v>234</v>
      </c>
      <c r="E169" s="46"/>
      <c r="F169" s="46"/>
      <c r="G169" s="46"/>
      <c r="H169" s="47"/>
      <c r="I169" s="60">
        <v>11915609214</v>
      </c>
      <c r="J169" s="61" t="s">
        <v>4</v>
      </c>
      <c r="K169" s="62">
        <v>5508187067</v>
      </c>
      <c r="L169" s="63" t="s">
        <v>4</v>
      </c>
      <c r="M169" s="62">
        <v>11684465273</v>
      </c>
      <c r="N169" s="63" t="s">
        <v>4</v>
      </c>
      <c r="O169" s="62">
        <v>6489919321</v>
      </c>
      <c r="P169" s="63" t="s">
        <v>4</v>
      </c>
    </row>
    <row r="170" spans="2:16" s="44" customFormat="1" ht="14.25" customHeight="1">
      <c r="B170" s="45"/>
      <c r="C170" s="46"/>
      <c r="D170" s="46"/>
      <c r="E170" s="46" t="s">
        <v>503</v>
      </c>
      <c r="F170" s="46"/>
      <c r="G170" s="46"/>
      <c r="H170" s="47"/>
      <c r="I170" s="60">
        <v>994000300</v>
      </c>
      <c r="J170" s="61" t="s">
        <v>502</v>
      </c>
      <c r="K170" s="62">
        <v>509400150</v>
      </c>
      <c r="L170" s="63"/>
      <c r="M170" s="62">
        <v>1040800000</v>
      </c>
      <c r="N170" s="63" t="s">
        <v>4</v>
      </c>
      <c r="O170" s="62">
        <v>337500000</v>
      </c>
      <c r="P170" s="63" t="s">
        <v>4</v>
      </c>
    </row>
    <row r="171" spans="2:16" s="44" customFormat="1" ht="14.25" customHeight="1">
      <c r="B171" s="45"/>
      <c r="C171" s="46"/>
      <c r="D171" s="46"/>
      <c r="E171" s="46" t="s">
        <v>504</v>
      </c>
      <c r="F171" s="46"/>
      <c r="G171" s="46"/>
      <c r="H171" s="47"/>
      <c r="I171" s="60">
        <v>10921608914</v>
      </c>
      <c r="J171" s="61" t="s">
        <v>502</v>
      </c>
      <c r="K171" s="62">
        <v>4998786917</v>
      </c>
      <c r="L171" s="63"/>
      <c r="M171" s="62">
        <v>10643665273</v>
      </c>
      <c r="N171" s="63" t="s">
        <v>4</v>
      </c>
      <c r="O171" s="62">
        <v>6152419321</v>
      </c>
      <c r="P171" s="63" t="s">
        <v>4</v>
      </c>
    </row>
    <row r="172" spans="2:16" s="44" customFormat="1" ht="14.25" customHeight="1">
      <c r="B172" s="45"/>
      <c r="C172" s="46"/>
      <c r="D172" s="46" t="s">
        <v>243</v>
      </c>
      <c r="E172" s="46"/>
      <c r="F172" s="46"/>
      <c r="G172" s="46"/>
      <c r="H172" s="47"/>
      <c r="I172" s="60">
        <v>780197470</v>
      </c>
      <c r="J172" s="61" t="s">
        <v>4</v>
      </c>
      <c r="K172" s="62">
        <v>414843200</v>
      </c>
      <c r="L172" s="63" t="s">
        <v>4</v>
      </c>
      <c r="M172" s="62">
        <v>708424380</v>
      </c>
      <c r="N172" s="63" t="s">
        <v>4</v>
      </c>
      <c r="O172" s="62">
        <v>317462038</v>
      </c>
      <c r="P172" s="63" t="s">
        <v>4</v>
      </c>
    </row>
    <row r="173" spans="2:16" s="44" customFormat="1" ht="14.25" customHeight="1">
      <c r="B173" s="45"/>
      <c r="C173" s="46"/>
      <c r="D173" s="46"/>
      <c r="E173" s="46" t="s">
        <v>503</v>
      </c>
      <c r="F173" s="46"/>
      <c r="G173" s="46"/>
      <c r="H173" s="47"/>
      <c r="I173" s="60">
        <v>76169580</v>
      </c>
      <c r="J173" s="61" t="s">
        <v>502</v>
      </c>
      <c r="K173" s="62">
        <v>59786180</v>
      </c>
      <c r="L173" s="63"/>
      <c r="M173" s="62">
        <v>47639300</v>
      </c>
      <c r="N173" s="63" t="s">
        <v>4</v>
      </c>
      <c r="O173" s="62">
        <v>17691100</v>
      </c>
      <c r="P173" s="63" t="s">
        <v>4</v>
      </c>
    </row>
    <row r="174" spans="2:16" s="44" customFormat="1" ht="14.25" customHeight="1">
      <c r="B174" s="45"/>
      <c r="C174" s="46"/>
      <c r="D174" s="46"/>
      <c r="E174" s="46" t="s">
        <v>504</v>
      </c>
      <c r="F174" s="46"/>
      <c r="G174" s="46"/>
      <c r="H174" s="47"/>
      <c r="I174" s="60">
        <v>704027890</v>
      </c>
      <c r="J174" s="61" t="s">
        <v>502</v>
      </c>
      <c r="K174" s="62">
        <v>355057020</v>
      </c>
      <c r="L174" s="63"/>
      <c r="M174" s="62">
        <v>660785080</v>
      </c>
      <c r="N174" s="63" t="s">
        <v>4</v>
      </c>
      <c r="O174" s="62">
        <v>299770938</v>
      </c>
      <c r="P174" s="63" t="s">
        <v>4</v>
      </c>
    </row>
    <row r="175" spans="2:16" s="44" customFormat="1" ht="14.25" customHeight="1">
      <c r="B175" s="45"/>
      <c r="C175" s="46"/>
      <c r="D175" s="46" t="s">
        <v>248</v>
      </c>
      <c r="E175" s="46"/>
      <c r="F175" s="46"/>
      <c r="G175" s="46"/>
      <c r="H175" s="47"/>
      <c r="I175" s="60">
        <f>3110639479-359503430</f>
        <v>2751136049</v>
      </c>
      <c r="J175" s="61" t="s">
        <v>502</v>
      </c>
      <c r="K175" s="62">
        <f>1558936440-359503430</f>
        <v>1199433010</v>
      </c>
      <c r="L175" s="63"/>
      <c r="M175" s="62">
        <v>2623159853</v>
      </c>
      <c r="N175" s="63" t="s">
        <v>4</v>
      </c>
      <c r="O175" s="62">
        <v>1125073461</v>
      </c>
      <c r="P175" s="63" t="s">
        <v>4</v>
      </c>
    </row>
    <row r="176" spans="2:16" s="44" customFormat="1" ht="14.25" customHeight="1">
      <c r="B176" s="45"/>
      <c r="C176" s="46"/>
      <c r="D176" s="46" t="s">
        <v>249</v>
      </c>
      <c r="E176" s="46"/>
      <c r="F176" s="46"/>
      <c r="G176" s="46"/>
      <c r="H176" s="47"/>
      <c r="I176" s="60">
        <v>4216893184</v>
      </c>
      <c r="J176" s="61" t="s">
        <v>502</v>
      </c>
      <c r="K176" s="62">
        <v>2151835491</v>
      </c>
      <c r="L176" s="63"/>
      <c r="M176" s="62">
        <v>3583816050</v>
      </c>
      <c r="N176" s="63" t="s">
        <v>4</v>
      </c>
      <c r="O176" s="62">
        <v>1770142725</v>
      </c>
      <c r="P176" s="63" t="s">
        <v>4</v>
      </c>
    </row>
    <row r="177" spans="2:16" s="44" customFormat="1" ht="14.25" customHeight="1">
      <c r="B177" s="45"/>
      <c r="C177" s="46"/>
      <c r="D177" s="46" t="s">
        <v>250</v>
      </c>
      <c r="E177" s="46"/>
      <c r="F177" s="46"/>
      <c r="G177" s="46"/>
      <c r="H177" s="47"/>
      <c r="I177" s="60">
        <v>2446624347</v>
      </c>
      <c r="J177" s="61" t="s">
        <v>502</v>
      </c>
      <c r="K177" s="62">
        <v>1235181492</v>
      </c>
      <c r="L177" s="63"/>
      <c r="M177" s="62">
        <v>2108710014</v>
      </c>
      <c r="N177" s="63" t="s">
        <v>4</v>
      </c>
      <c r="O177" s="62">
        <v>1199225073</v>
      </c>
      <c r="P177" s="63" t="s">
        <v>4</v>
      </c>
    </row>
    <row r="178" spans="2:16" s="44" customFormat="1" ht="14.25" customHeight="1">
      <c r="B178" s="45"/>
      <c r="C178" s="46"/>
      <c r="D178" s="46" t="s">
        <v>251</v>
      </c>
      <c r="E178" s="46"/>
      <c r="F178" s="46"/>
      <c r="G178" s="46"/>
      <c r="H178" s="47"/>
      <c r="I178" s="60">
        <v>1735529043</v>
      </c>
      <c r="J178" s="61" t="s">
        <v>502</v>
      </c>
      <c r="K178" s="62">
        <v>830410280</v>
      </c>
      <c r="L178" s="63"/>
      <c r="M178" s="62">
        <v>1448685511</v>
      </c>
      <c r="N178" s="63" t="s">
        <v>4</v>
      </c>
      <c r="O178" s="62">
        <v>705004905</v>
      </c>
      <c r="P178" s="63" t="s">
        <v>4</v>
      </c>
    </row>
    <row r="179" spans="2:16" s="44" customFormat="1" ht="14.25" customHeight="1">
      <c r="B179" s="45"/>
      <c r="C179" s="46"/>
      <c r="D179" s="46" t="s">
        <v>252</v>
      </c>
      <c r="E179" s="46"/>
      <c r="F179" s="46"/>
      <c r="G179" s="46"/>
      <c r="H179" s="47"/>
      <c r="I179" s="60">
        <v>902228863</v>
      </c>
      <c r="J179" s="61" t="s">
        <v>502</v>
      </c>
      <c r="K179" s="62">
        <v>507416489</v>
      </c>
      <c r="L179" s="63"/>
      <c r="M179" s="62">
        <v>731374557</v>
      </c>
      <c r="N179" s="63" t="s">
        <v>4</v>
      </c>
      <c r="O179" s="62">
        <v>366094989</v>
      </c>
      <c r="P179" s="63" t="s">
        <v>4</v>
      </c>
    </row>
    <row r="180" spans="2:16" s="44" customFormat="1" ht="14.25" customHeight="1">
      <c r="B180" s="45"/>
      <c r="C180" s="46"/>
      <c r="D180" s="46" t="s">
        <v>253</v>
      </c>
      <c r="E180" s="46"/>
      <c r="F180" s="46"/>
      <c r="G180" s="46"/>
      <c r="H180" s="47"/>
      <c r="I180" s="60">
        <v>1710783304</v>
      </c>
      <c r="J180" s="61" t="s">
        <v>502</v>
      </c>
      <c r="K180" s="62">
        <v>1142654244</v>
      </c>
      <c r="L180" s="63"/>
      <c r="M180" s="62">
        <v>1153977159</v>
      </c>
      <c r="N180" s="63" t="s">
        <v>4</v>
      </c>
      <c r="O180" s="62">
        <v>645729531</v>
      </c>
      <c r="P180" s="63" t="s">
        <v>4</v>
      </c>
    </row>
    <row r="181" spans="2:16" s="44" customFormat="1" ht="14.25" customHeight="1">
      <c r="B181" s="45"/>
      <c r="C181" s="46"/>
      <c r="D181" s="46" t="s">
        <v>254</v>
      </c>
      <c r="E181" s="46"/>
      <c r="F181" s="46"/>
      <c r="G181" s="46"/>
      <c r="H181" s="47"/>
      <c r="I181" s="60">
        <v>1071869538</v>
      </c>
      <c r="J181" s="61" t="s">
        <v>502</v>
      </c>
      <c r="K181" s="62">
        <v>557774564</v>
      </c>
      <c r="L181" s="63"/>
      <c r="M181" s="62">
        <v>822852774</v>
      </c>
      <c r="N181" s="63" t="s">
        <v>4</v>
      </c>
      <c r="O181" s="62">
        <v>439335855</v>
      </c>
      <c r="P181" s="63" t="s">
        <v>4</v>
      </c>
    </row>
    <row r="182" spans="2:16" s="44" customFormat="1" ht="14.25" customHeight="1">
      <c r="B182" s="45"/>
      <c r="C182" s="46"/>
      <c r="D182" s="46" t="s">
        <v>255</v>
      </c>
      <c r="E182" s="46"/>
      <c r="F182" s="46"/>
      <c r="G182" s="46"/>
      <c r="H182" s="47"/>
      <c r="I182" s="60">
        <v>25732022</v>
      </c>
      <c r="J182" s="61" t="s">
        <v>502</v>
      </c>
      <c r="K182" s="62">
        <v>17592022</v>
      </c>
      <c r="L182" s="63"/>
      <c r="M182" s="62">
        <v>129438255</v>
      </c>
      <c r="N182" s="63" t="s">
        <v>4</v>
      </c>
      <c r="O182" s="62">
        <v>120773255</v>
      </c>
      <c r="P182" s="63" t="s">
        <v>4</v>
      </c>
    </row>
    <row r="183" spans="2:16" s="44" customFormat="1" ht="14.25" customHeight="1">
      <c r="B183" s="45"/>
      <c r="C183" s="46"/>
      <c r="D183" s="46" t="s">
        <v>256</v>
      </c>
      <c r="E183" s="46"/>
      <c r="F183" s="46"/>
      <c r="G183" s="46"/>
      <c r="H183" s="47"/>
      <c r="I183" s="60">
        <v>73353850</v>
      </c>
      <c r="J183" s="61" t="s">
        <v>502</v>
      </c>
      <c r="K183" s="62">
        <v>41534540</v>
      </c>
      <c r="L183" s="63"/>
      <c r="M183" s="62">
        <v>60108110</v>
      </c>
      <c r="N183" s="63" t="s">
        <v>4</v>
      </c>
      <c r="O183" s="62">
        <v>37631000</v>
      </c>
      <c r="P183" s="63" t="s">
        <v>4</v>
      </c>
    </row>
    <row r="184" spans="2:16" s="44" customFormat="1" ht="14.25" customHeight="1">
      <c r="B184" s="45"/>
      <c r="C184" s="46"/>
      <c r="D184" s="46" t="s">
        <v>257</v>
      </c>
      <c r="E184" s="46"/>
      <c r="F184" s="46"/>
      <c r="G184" s="46"/>
      <c r="H184" s="47"/>
      <c r="I184" s="60">
        <v>1152857567</v>
      </c>
      <c r="J184" s="61" t="s">
        <v>502</v>
      </c>
      <c r="K184" s="62">
        <v>554564822</v>
      </c>
      <c r="L184" s="63"/>
      <c r="M184" s="62">
        <v>987898495</v>
      </c>
      <c r="N184" s="63" t="s">
        <v>4</v>
      </c>
      <c r="O184" s="62">
        <v>501163903</v>
      </c>
      <c r="P184" s="63" t="s">
        <v>4</v>
      </c>
    </row>
    <row r="185" spans="2:16" s="44" customFormat="1" ht="14.25" customHeight="1">
      <c r="B185" s="45"/>
      <c r="C185" s="46"/>
      <c r="D185" s="46" t="s">
        <v>258</v>
      </c>
      <c r="E185" s="46"/>
      <c r="F185" s="46"/>
      <c r="G185" s="46"/>
      <c r="H185" s="47"/>
      <c r="I185" s="60">
        <v>2511316962</v>
      </c>
      <c r="J185" s="61" t="s">
        <v>502</v>
      </c>
      <c r="K185" s="62">
        <v>1020522614</v>
      </c>
      <c r="L185" s="63"/>
      <c r="M185" s="62">
        <v>2465793413</v>
      </c>
      <c r="N185" s="63" t="s">
        <v>4</v>
      </c>
      <c r="O185" s="62">
        <v>1018158237</v>
      </c>
      <c r="P185" s="63" t="s">
        <v>4</v>
      </c>
    </row>
    <row r="186" spans="2:16" s="44" customFormat="1" ht="14.25" customHeight="1">
      <c r="B186" s="45"/>
      <c r="C186" s="46"/>
      <c r="D186" s="46" t="s">
        <v>259</v>
      </c>
      <c r="E186" s="46"/>
      <c r="F186" s="46"/>
      <c r="G186" s="46"/>
      <c r="H186" s="47"/>
      <c r="I186" s="60">
        <v>57972000</v>
      </c>
      <c r="J186" s="61" t="s">
        <v>502</v>
      </c>
      <c r="K186" s="62">
        <v>29229000</v>
      </c>
      <c r="L186" s="63"/>
      <c r="M186" s="62">
        <v>21353000</v>
      </c>
      <c r="N186" s="63" t="s">
        <v>4</v>
      </c>
      <c r="O186" s="62" t="s">
        <v>4</v>
      </c>
      <c r="P186" s="63" t="s">
        <v>4</v>
      </c>
    </row>
    <row r="187" spans="2:16" s="44" customFormat="1" ht="14.25" customHeight="1">
      <c r="B187" s="45"/>
      <c r="C187" s="46"/>
      <c r="D187" s="46" t="s">
        <v>505</v>
      </c>
      <c r="E187" s="46"/>
      <c r="F187" s="46"/>
      <c r="G187" s="46"/>
      <c r="H187" s="47"/>
      <c r="I187" s="60">
        <v>3220358</v>
      </c>
      <c r="J187" s="61" t="s">
        <v>502</v>
      </c>
      <c r="K187" s="62">
        <v>508000</v>
      </c>
      <c r="L187" s="63"/>
      <c r="M187" s="62">
        <v>390300</v>
      </c>
      <c r="N187" s="63" t="s">
        <v>4</v>
      </c>
      <c r="O187" s="62" t="s">
        <v>4</v>
      </c>
      <c r="P187" s="63" t="s">
        <v>4</v>
      </c>
    </row>
    <row r="188" spans="2:16" s="44" customFormat="1" ht="14.25" customHeight="1">
      <c r="B188" s="45"/>
      <c r="C188" s="46"/>
      <c r="D188" s="46" t="s">
        <v>506</v>
      </c>
      <c r="E188" s="46"/>
      <c r="F188" s="46"/>
      <c r="G188" s="46"/>
      <c r="H188" s="47"/>
      <c r="I188" s="60">
        <v>128636304</v>
      </c>
      <c r="J188" s="61" t="s">
        <v>502</v>
      </c>
      <c r="K188" s="62">
        <v>63298514</v>
      </c>
      <c r="L188" s="63"/>
      <c r="M188" s="62">
        <v>119686119</v>
      </c>
      <c r="N188" s="63" t="s">
        <v>4</v>
      </c>
      <c r="O188" s="62">
        <v>65444040</v>
      </c>
      <c r="P188" s="63" t="s">
        <v>4</v>
      </c>
    </row>
    <row r="189" spans="2:16" s="44" customFormat="1" ht="14.25" customHeight="1">
      <c r="B189" s="45"/>
      <c r="C189" s="46"/>
      <c r="D189" s="46" t="s">
        <v>262</v>
      </c>
      <c r="E189" s="46"/>
      <c r="F189" s="46"/>
      <c r="G189" s="46"/>
      <c r="H189" s="47"/>
      <c r="I189" s="60">
        <v>178798242</v>
      </c>
      <c r="J189" s="61" t="s">
        <v>502</v>
      </c>
      <c r="K189" s="62">
        <v>122626270</v>
      </c>
      <c r="L189" s="63"/>
      <c r="M189" s="62">
        <v>108916786</v>
      </c>
      <c r="N189" s="63" t="s">
        <v>4</v>
      </c>
      <c r="O189" s="62">
        <v>55290606</v>
      </c>
      <c r="P189" s="63" t="s">
        <v>4</v>
      </c>
    </row>
    <row r="190" spans="2:16" s="44" customFormat="1" ht="14.25" customHeight="1">
      <c r="B190" s="45"/>
      <c r="C190" s="46"/>
      <c r="D190" s="46" t="s">
        <v>507</v>
      </c>
      <c r="E190" s="46"/>
      <c r="F190" s="46"/>
      <c r="G190" s="46"/>
      <c r="H190" s="47"/>
      <c r="I190" s="60">
        <v>50208230</v>
      </c>
      <c r="J190" s="61" t="s">
        <v>502</v>
      </c>
      <c r="K190" s="62">
        <v>28369472</v>
      </c>
      <c r="L190" s="63"/>
      <c r="M190" s="62">
        <v>40514294</v>
      </c>
      <c r="N190" s="63" t="s">
        <v>4</v>
      </c>
      <c r="O190" s="62">
        <v>20965774</v>
      </c>
      <c r="P190" s="63" t="s">
        <v>4</v>
      </c>
    </row>
    <row r="191" spans="2:16" s="44" customFormat="1" ht="14.25" customHeight="1">
      <c r="B191" s="45"/>
      <c r="C191" s="46"/>
      <c r="D191" s="46" t="s">
        <v>508</v>
      </c>
      <c r="E191" s="46"/>
      <c r="F191" s="46"/>
      <c r="G191" s="46"/>
      <c r="H191" s="47"/>
      <c r="I191" s="60">
        <v>119048360</v>
      </c>
      <c r="J191" s="61" t="s">
        <v>502</v>
      </c>
      <c r="K191" s="62">
        <v>52475682</v>
      </c>
      <c r="L191" s="63"/>
      <c r="M191" s="62">
        <v>87654028</v>
      </c>
      <c r="N191" s="63" t="s">
        <v>4</v>
      </c>
      <c r="O191" s="62">
        <v>45155691</v>
      </c>
      <c r="P191" s="63" t="s">
        <v>4</v>
      </c>
    </row>
    <row r="192" spans="2:16" s="44" customFormat="1" ht="14.25" customHeight="1">
      <c r="B192" s="45"/>
      <c r="C192" s="46"/>
      <c r="D192" s="46" t="s">
        <v>509</v>
      </c>
      <c r="E192" s="46"/>
      <c r="F192" s="46"/>
      <c r="G192" s="46"/>
      <c r="H192" s="47"/>
      <c r="I192" s="60">
        <v>87485740</v>
      </c>
      <c r="J192" s="61" t="s">
        <v>502</v>
      </c>
      <c r="K192" s="62">
        <v>49460090</v>
      </c>
      <c r="L192" s="63"/>
      <c r="M192" s="62">
        <v>73344240</v>
      </c>
      <c r="N192" s="63" t="s">
        <v>4</v>
      </c>
      <c r="O192" s="62">
        <v>42293170</v>
      </c>
      <c r="P192" s="63" t="s">
        <v>4</v>
      </c>
    </row>
    <row r="193" spans="2:19" s="44" customFormat="1" ht="14.25" customHeight="1">
      <c r="B193" s="45"/>
      <c r="C193" s="46"/>
      <c r="D193" s="46" t="s">
        <v>266</v>
      </c>
      <c r="E193" s="46"/>
      <c r="F193" s="46"/>
      <c r="G193" s="46"/>
      <c r="H193" s="47"/>
      <c r="I193" s="60">
        <v>281112502</v>
      </c>
      <c r="J193" s="61" t="s">
        <v>502</v>
      </c>
      <c r="K193" s="62">
        <v>98311501</v>
      </c>
      <c r="L193" s="63"/>
      <c r="M193" s="62">
        <v>365250000</v>
      </c>
      <c r="N193" s="63" t="s">
        <v>4</v>
      </c>
      <c r="O193" s="62">
        <v>182625000</v>
      </c>
      <c r="P193" s="63" t="s">
        <v>4</v>
      </c>
    </row>
    <row r="194" spans="2:19" s="44" customFormat="1" ht="14.25" customHeight="1">
      <c r="B194" s="45"/>
      <c r="C194" s="46"/>
      <c r="D194" s="46" t="s">
        <v>267</v>
      </c>
      <c r="E194" s="46"/>
      <c r="F194" s="46"/>
      <c r="G194" s="46"/>
      <c r="H194" s="47"/>
      <c r="I194" s="60">
        <v>85776976</v>
      </c>
      <c r="J194" s="61" t="s">
        <v>502</v>
      </c>
      <c r="K194" s="62">
        <v>42134936</v>
      </c>
      <c r="L194" s="63"/>
      <c r="M194" s="62">
        <v>52234080</v>
      </c>
      <c r="N194" s="63" t="s">
        <v>4</v>
      </c>
      <c r="O194" s="62">
        <v>7672740</v>
      </c>
      <c r="P194" s="63" t="s">
        <v>4</v>
      </c>
    </row>
    <row r="195" spans="2:19" s="44" customFormat="1" ht="14.25" customHeight="1">
      <c r="B195" s="45"/>
      <c r="C195" s="46"/>
      <c r="D195" s="46" t="s">
        <v>268</v>
      </c>
      <c r="E195" s="46"/>
      <c r="F195" s="46"/>
      <c r="G195" s="46"/>
      <c r="H195" s="47"/>
      <c r="I195" s="60">
        <v>320477337</v>
      </c>
      <c r="J195" s="61" t="s">
        <v>502</v>
      </c>
      <c r="K195" s="62">
        <v>174968548</v>
      </c>
      <c r="L195" s="63"/>
      <c r="M195" s="62">
        <v>240559432</v>
      </c>
      <c r="N195" s="63" t="s">
        <v>4</v>
      </c>
      <c r="O195" s="62">
        <v>144627544</v>
      </c>
      <c r="P195" s="63" t="s">
        <v>4</v>
      </c>
    </row>
    <row r="196" spans="2:19" s="44" customFormat="1" ht="14.25" customHeight="1">
      <c r="B196" s="45"/>
      <c r="C196" s="46" t="s">
        <v>537</v>
      </c>
      <c r="D196" s="46"/>
      <c r="E196" s="46"/>
      <c r="F196" s="46"/>
      <c r="G196" s="46"/>
      <c r="H196" s="47"/>
      <c r="I196" s="60" t="s">
        <v>4</v>
      </c>
      <c r="J196" s="61">
        <f>I197</f>
        <v>378604945</v>
      </c>
      <c r="K196" s="62" t="s">
        <v>4</v>
      </c>
      <c r="L196" s="63">
        <f>K197</f>
        <v>378604945</v>
      </c>
      <c r="M196" s="62" t="s">
        <v>4</v>
      </c>
      <c r="N196" s="63">
        <f>M197</f>
        <v>606682890</v>
      </c>
      <c r="O196" s="62" t="s">
        <v>4</v>
      </c>
      <c r="P196" s="63">
        <f>O197</f>
        <v>606682890</v>
      </c>
    </row>
    <row r="197" spans="2:19" s="44" customFormat="1" ht="14.25" customHeight="1">
      <c r="B197" s="45"/>
      <c r="C197" s="46"/>
      <c r="D197" s="46" t="s">
        <v>538</v>
      </c>
      <c r="E197" s="46"/>
      <c r="F197" s="46"/>
      <c r="G197" s="46"/>
      <c r="H197" s="47"/>
      <c r="I197" s="60">
        <v>378604945</v>
      </c>
      <c r="J197" s="61" t="s">
        <v>4</v>
      </c>
      <c r="K197" s="62">
        <v>378604945</v>
      </c>
      <c r="L197" s="63" t="s">
        <v>4</v>
      </c>
      <c r="M197" s="62">
        <v>606682890</v>
      </c>
      <c r="N197" s="63" t="s">
        <v>4</v>
      </c>
      <c r="O197" s="62">
        <v>606682890</v>
      </c>
      <c r="P197" s="63" t="s">
        <v>4</v>
      </c>
    </row>
    <row r="198" spans="2:19" s="51" customFormat="1" ht="14.25" customHeight="1">
      <c r="B198" s="48" t="s">
        <v>299</v>
      </c>
      <c r="C198" s="49"/>
      <c r="D198" s="49"/>
      <c r="E198" s="49"/>
      <c r="F198" s="49"/>
      <c r="G198" s="49"/>
      <c r="H198" s="50"/>
      <c r="I198" s="56" t="s">
        <v>4</v>
      </c>
      <c r="J198" s="57">
        <f>J13-J107</f>
        <v>18368994427</v>
      </c>
      <c r="K198" s="76" t="s">
        <v>4</v>
      </c>
      <c r="L198" s="77">
        <f>L13-L107</f>
        <v>8353254138</v>
      </c>
      <c r="M198" s="76" t="s">
        <v>4</v>
      </c>
      <c r="N198" s="77">
        <f>N13-N107</f>
        <v>19976326683</v>
      </c>
      <c r="O198" s="76" t="s">
        <v>4</v>
      </c>
      <c r="P198" s="77">
        <f>P13-P107</f>
        <v>11514202144</v>
      </c>
      <c r="Q198" s="52"/>
      <c r="R198" s="52"/>
      <c r="S198" s="52"/>
    </row>
    <row r="199" spans="2:19" s="51" customFormat="1" ht="14.25" customHeight="1">
      <c r="B199" s="48" t="s">
        <v>300</v>
      </c>
      <c r="C199" s="49"/>
      <c r="D199" s="49"/>
      <c r="E199" s="49"/>
      <c r="F199" s="49"/>
      <c r="G199" s="49"/>
      <c r="H199" s="50"/>
      <c r="I199" s="56" t="s">
        <v>4</v>
      </c>
      <c r="J199" s="57">
        <f>J200+J202</f>
        <v>44375258</v>
      </c>
      <c r="K199" s="76" t="s">
        <v>4</v>
      </c>
      <c r="L199" s="77">
        <f>L200+L202</f>
        <v>34996059</v>
      </c>
      <c r="M199" s="76" t="s">
        <v>4</v>
      </c>
      <c r="N199" s="77">
        <f>N200+N202</f>
        <v>342992773</v>
      </c>
      <c r="O199" s="76" t="s">
        <v>4</v>
      </c>
      <c r="P199" s="77">
        <f>P200+P202</f>
        <v>9598301</v>
      </c>
      <c r="R199" s="52"/>
    </row>
    <row r="200" spans="2:19" s="44" customFormat="1" ht="14.25" customHeight="1">
      <c r="B200" s="45"/>
      <c r="C200" s="46" t="s">
        <v>271</v>
      </c>
      <c r="D200" s="46"/>
      <c r="E200" s="46"/>
      <c r="F200" s="46"/>
      <c r="G200" s="46"/>
      <c r="H200" s="47"/>
      <c r="I200" s="60" t="s">
        <v>4</v>
      </c>
      <c r="J200" s="61">
        <f>I201</f>
        <v>2266000</v>
      </c>
      <c r="K200" s="62" t="s">
        <v>4</v>
      </c>
      <c r="L200" s="63">
        <f>K201</f>
        <v>2266000</v>
      </c>
      <c r="M200" s="62" t="s">
        <v>4</v>
      </c>
      <c r="N200" s="63">
        <f>M201</f>
        <v>49116000</v>
      </c>
      <c r="O200" s="62" t="s">
        <v>4</v>
      </c>
      <c r="P200" s="63">
        <f>O201</f>
        <v>0</v>
      </c>
    </row>
    <row r="201" spans="2:19" s="44" customFormat="1" ht="14.25" customHeight="1">
      <c r="B201" s="45"/>
      <c r="C201" s="46"/>
      <c r="D201" s="46" t="s">
        <v>272</v>
      </c>
      <c r="E201" s="46"/>
      <c r="F201" s="46"/>
      <c r="G201" s="46"/>
      <c r="H201" s="47"/>
      <c r="I201" s="60">
        <v>2266000</v>
      </c>
      <c r="J201" s="61" t="s">
        <v>4</v>
      </c>
      <c r="K201" s="62">
        <v>2266000</v>
      </c>
      <c r="L201" s="63" t="s">
        <v>4</v>
      </c>
      <c r="M201" s="62">
        <v>49116000</v>
      </c>
      <c r="N201" s="63" t="s">
        <v>4</v>
      </c>
      <c r="O201" s="62">
        <v>0</v>
      </c>
      <c r="P201" s="63" t="s">
        <v>4</v>
      </c>
    </row>
    <row r="202" spans="2:19" s="44" customFormat="1" ht="14.25" customHeight="1">
      <c r="B202" s="45"/>
      <c r="C202" s="46" t="s">
        <v>273</v>
      </c>
      <c r="D202" s="46"/>
      <c r="E202" s="46"/>
      <c r="F202" s="46"/>
      <c r="G202" s="46"/>
      <c r="H202" s="47"/>
      <c r="I202" s="60" t="s">
        <v>4</v>
      </c>
      <c r="J202" s="61">
        <f>I203</f>
        <v>42109258</v>
      </c>
      <c r="K202" s="62" t="s">
        <v>4</v>
      </c>
      <c r="L202" s="63">
        <f>K203</f>
        <v>32730059</v>
      </c>
      <c r="M202" s="62" t="s">
        <v>4</v>
      </c>
      <c r="N202" s="63">
        <f>M203</f>
        <v>293876773</v>
      </c>
      <c r="O202" s="62" t="s">
        <v>4</v>
      </c>
      <c r="P202" s="63">
        <f>O203</f>
        <v>9598301</v>
      </c>
    </row>
    <row r="203" spans="2:19" s="44" customFormat="1" ht="14.25" customHeight="1">
      <c r="B203" s="45"/>
      <c r="C203" s="46"/>
      <c r="D203" s="46" t="s">
        <v>274</v>
      </c>
      <c r="E203" s="46"/>
      <c r="F203" s="46"/>
      <c r="G203" s="46"/>
      <c r="H203" s="47"/>
      <c r="I203" s="60">
        <v>42109258</v>
      </c>
      <c r="J203" s="61" t="s">
        <v>4</v>
      </c>
      <c r="K203" s="62">
        <v>32730059</v>
      </c>
      <c r="L203" s="63" t="s">
        <v>4</v>
      </c>
      <c r="M203" s="62">
        <v>293876773</v>
      </c>
      <c r="N203" s="63" t="s">
        <v>4</v>
      </c>
      <c r="O203" s="62">
        <v>9598301</v>
      </c>
      <c r="P203" s="63" t="s">
        <v>4</v>
      </c>
    </row>
    <row r="204" spans="2:19" s="51" customFormat="1" ht="14.25" customHeight="1">
      <c r="B204" s="48" t="s">
        <v>303</v>
      </c>
      <c r="C204" s="49"/>
      <c r="D204" s="49"/>
      <c r="E204" s="49"/>
      <c r="F204" s="49"/>
      <c r="G204" s="49"/>
      <c r="H204" s="50"/>
      <c r="I204" s="56" t="s">
        <v>4</v>
      </c>
      <c r="J204" s="57">
        <f>+J205+J207</f>
        <v>23298672</v>
      </c>
      <c r="K204" s="76" t="s">
        <v>4</v>
      </c>
      <c r="L204" s="77">
        <f>+L205+L207</f>
        <v>16954266</v>
      </c>
      <c r="M204" s="76" t="s">
        <v>4</v>
      </c>
      <c r="N204" s="77">
        <f>+N205+N207</f>
        <v>1138749</v>
      </c>
      <c r="O204" s="76" t="s">
        <v>4</v>
      </c>
      <c r="P204" s="77">
        <f>+P205+P207</f>
        <v>220187</v>
      </c>
    </row>
    <row r="205" spans="2:19" ht="14.25" customHeight="1">
      <c r="B205" s="10"/>
      <c r="C205" s="11" t="s">
        <v>276</v>
      </c>
      <c r="D205" s="11"/>
      <c r="E205" s="11"/>
      <c r="F205" s="11"/>
      <c r="G205" s="11"/>
      <c r="H205" s="12"/>
      <c r="I205" s="64" t="s">
        <v>4</v>
      </c>
      <c r="J205" s="65">
        <f>I206</f>
        <v>10000</v>
      </c>
      <c r="K205" s="66" t="s">
        <v>4</v>
      </c>
      <c r="L205" s="67">
        <f>K206</f>
        <v>0</v>
      </c>
      <c r="M205" s="66" t="s">
        <v>4</v>
      </c>
      <c r="N205" s="67">
        <f>M206</f>
        <v>0</v>
      </c>
      <c r="O205" s="66" t="s">
        <v>4</v>
      </c>
      <c r="P205" s="67">
        <f>O206</f>
        <v>0</v>
      </c>
    </row>
    <row r="206" spans="2:19" ht="14.25" customHeight="1">
      <c r="B206" s="10"/>
      <c r="C206" s="11"/>
      <c r="D206" s="11" t="s">
        <v>277</v>
      </c>
      <c r="E206" s="11"/>
      <c r="F206" s="11"/>
      <c r="G206" s="11"/>
      <c r="H206" s="12"/>
      <c r="I206" s="64">
        <v>10000</v>
      </c>
      <c r="J206" s="65" t="s">
        <v>4</v>
      </c>
      <c r="K206" s="66">
        <v>0</v>
      </c>
      <c r="L206" s="67" t="s">
        <v>4</v>
      </c>
      <c r="M206" s="66">
        <v>0</v>
      </c>
      <c r="N206" s="67" t="s">
        <v>4</v>
      </c>
      <c r="O206" s="66">
        <v>0</v>
      </c>
      <c r="P206" s="67" t="s">
        <v>4</v>
      </c>
    </row>
    <row r="207" spans="2:19" ht="14.25" customHeight="1">
      <c r="B207" s="10"/>
      <c r="C207" s="11" t="s">
        <v>278</v>
      </c>
      <c r="D207" s="11"/>
      <c r="E207" s="11"/>
      <c r="F207" s="11"/>
      <c r="G207" s="11"/>
      <c r="H207" s="12"/>
      <c r="I207" s="64" t="s">
        <v>4</v>
      </c>
      <c r="J207" s="65">
        <f>I208</f>
        <v>23288672</v>
      </c>
      <c r="K207" s="66" t="s">
        <v>4</v>
      </c>
      <c r="L207" s="67">
        <f>K208</f>
        <v>16954266</v>
      </c>
      <c r="M207" s="66" t="s">
        <v>4</v>
      </c>
      <c r="N207" s="67">
        <f>M208</f>
        <v>1138749</v>
      </c>
      <c r="O207" s="66" t="s">
        <v>4</v>
      </c>
      <c r="P207" s="67">
        <f>O208</f>
        <v>220187</v>
      </c>
    </row>
    <row r="208" spans="2:19" ht="14.25" customHeight="1">
      <c r="B208" s="10"/>
      <c r="C208" s="11"/>
      <c r="D208" s="11" t="s">
        <v>279</v>
      </c>
      <c r="E208" s="11"/>
      <c r="F208" s="11"/>
      <c r="G208" s="11"/>
      <c r="H208" s="12"/>
      <c r="I208" s="64">
        <v>23288672</v>
      </c>
      <c r="J208" s="65"/>
      <c r="K208" s="66">
        <v>16954266</v>
      </c>
      <c r="L208" s="67"/>
      <c r="M208" s="66">
        <v>1138749</v>
      </c>
      <c r="N208" s="67" t="s">
        <v>4</v>
      </c>
      <c r="O208" s="66">
        <v>220187</v>
      </c>
      <c r="P208" s="67" t="s">
        <v>4</v>
      </c>
    </row>
    <row r="209" spans="2:19" s="20" customFormat="1" ht="14.25" customHeight="1">
      <c r="B209" s="21" t="s">
        <v>301</v>
      </c>
      <c r="C209" s="22"/>
      <c r="D209" s="22"/>
      <c r="E209" s="22"/>
      <c r="F209" s="22"/>
      <c r="G209" s="22"/>
      <c r="H209" s="23"/>
      <c r="I209" s="72" t="s">
        <v>4</v>
      </c>
      <c r="J209" s="73">
        <f>J198+J199-J204</f>
        <v>18390071013</v>
      </c>
      <c r="K209" s="74" t="s">
        <v>4</v>
      </c>
      <c r="L209" s="75">
        <f>L198+L199-L204</f>
        <v>8371295931</v>
      </c>
      <c r="M209" s="74" t="s">
        <v>4</v>
      </c>
      <c r="N209" s="75">
        <f>N198+N199-N204</f>
        <v>20318180707</v>
      </c>
      <c r="O209" s="74" t="s">
        <v>4</v>
      </c>
      <c r="P209" s="75">
        <f>P198+P199-P204</f>
        <v>11523580258</v>
      </c>
      <c r="Q209" s="33"/>
      <c r="R209" s="33"/>
      <c r="S209" s="33"/>
    </row>
    <row r="210" spans="2:19" s="20" customFormat="1" ht="14.25" customHeight="1">
      <c r="B210" s="21" t="s">
        <v>302</v>
      </c>
      <c r="C210" s="22"/>
      <c r="D210" s="22"/>
      <c r="E210" s="22"/>
      <c r="F210" s="22"/>
      <c r="G210" s="22"/>
      <c r="H210" s="23"/>
      <c r="I210" s="72" t="s">
        <v>4</v>
      </c>
      <c r="J210" s="73">
        <f>J211</f>
        <v>4592397529</v>
      </c>
      <c r="K210" s="74" t="s">
        <v>4</v>
      </c>
      <c r="L210" s="75">
        <f>L211</f>
        <v>2132822021</v>
      </c>
      <c r="M210" s="74" t="s">
        <v>4</v>
      </c>
      <c r="N210" s="75">
        <f>N211</f>
        <v>5040520949</v>
      </c>
      <c r="O210" s="74" t="s">
        <v>4</v>
      </c>
      <c r="P210" s="75">
        <f>P211</f>
        <v>2803553754</v>
      </c>
    </row>
    <row r="211" spans="2:19" ht="14.25" customHeight="1">
      <c r="B211" s="10"/>
      <c r="C211" s="11" t="s">
        <v>282</v>
      </c>
      <c r="D211" s="11"/>
      <c r="E211" s="11"/>
      <c r="F211" s="11"/>
      <c r="G211" s="11"/>
      <c r="H211" s="12"/>
      <c r="I211" s="64" t="s">
        <v>4</v>
      </c>
      <c r="J211" s="65">
        <v>4592397529</v>
      </c>
      <c r="K211" s="66"/>
      <c r="L211" s="67">
        <v>2132822021</v>
      </c>
      <c r="M211" s="66"/>
      <c r="N211" s="67">
        <v>5040520949</v>
      </c>
      <c r="O211" s="66" t="s">
        <v>4</v>
      </c>
      <c r="P211" s="67">
        <v>2803553754</v>
      </c>
    </row>
    <row r="212" spans="2:19" s="20" customFormat="1" ht="14.25" customHeight="1">
      <c r="B212" s="21" t="s">
        <v>304</v>
      </c>
      <c r="C212" s="22"/>
      <c r="D212" s="22"/>
      <c r="E212" s="22"/>
      <c r="F212" s="22"/>
      <c r="G212" s="22"/>
      <c r="H212" s="23"/>
      <c r="I212" s="72" t="s">
        <v>4</v>
      </c>
      <c r="J212" s="73">
        <f>J209-J210</f>
        <v>13797673484</v>
      </c>
      <c r="K212" s="74" t="s">
        <v>4</v>
      </c>
      <c r="L212" s="75">
        <f>L209-L210</f>
        <v>6238473910</v>
      </c>
      <c r="M212" s="74" t="s">
        <v>4</v>
      </c>
      <c r="N212" s="75">
        <f>N209-N210</f>
        <v>15277659758</v>
      </c>
      <c r="O212" s="74" t="s">
        <v>4</v>
      </c>
      <c r="P212" s="75">
        <f>P209-P210</f>
        <v>8720026504</v>
      </c>
      <c r="Q212" s="33"/>
      <c r="R212" s="33"/>
      <c r="S212" s="33"/>
    </row>
    <row r="213" spans="2:19" s="20" customFormat="1" ht="14.25" customHeight="1">
      <c r="B213" s="21" t="s">
        <v>482</v>
      </c>
      <c r="C213" s="22"/>
      <c r="D213" s="22"/>
      <c r="E213" s="22"/>
      <c r="F213" s="22"/>
      <c r="G213" s="22"/>
      <c r="H213" s="23"/>
      <c r="I213" s="72" t="s">
        <v>4</v>
      </c>
      <c r="J213" s="78">
        <f>J212</f>
        <v>13797673484</v>
      </c>
      <c r="K213" s="74" t="s">
        <v>4</v>
      </c>
      <c r="L213" s="79">
        <f>L212</f>
        <v>6238473910</v>
      </c>
      <c r="M213" s="74" t="s">
        <v>4</v>
      </c>
      <c r="N213" s="79">
        <f>N212</f>
        <v>15277659758</v>
      </c>
      <c r="O213" s="74" t="s">
        <v>4</v>
      </c>
      <c r="P213" s="79">
        <f>P212</f>
        <v>8720026504</v>
      </c>
    </row>
    <row r="214" spans="2:19" s="20" customFormat="1" ht="14.25" customHeight="1">
      <c r="B214" s="36" t="s">
        <v>480</v>
      </c>
      <c r="C214" s="37"/>
      <c r="D214" s="37"/>
      <c r="E214" s="37"/>
      <c r="F214" s="37"/>
      <c r="G214" s="37"/>
      <c r="H214" s="38"/>
      <c r="I214" s="80"/>
      <c r="J214" s="81"/>
      <c r="K214" s="82"/>
      <c r="L214" s="83"/>
      <c r="M214" s="82"/>
      <c r="N214" s="83"/>
      <c r="O214" s="82"/>
      <c r="P214" s="83"/>
    </row>
    <row r="215" spans="2:19" s="20" customFormat="1" ht="14.25" customHeight="1">
      <c r="B215" s="36" t="s">
        <v>481</v>
      </c>
      <c r="C215" s="37"/>
      <c r="D215" s="37"/>
      <c r="E215" s="37"/>
      <c r="F215" s="37"/>
      <c r="G215" s="37"/>
      <c r="H215" s="38"/>
      <c r="I215" s="80" t="s">
        <v>4</v>
      </c>
      <c r="J215" s="84"/>
      <c r="K215" s="82"/>
      <c r="L215" s="83"/>
      <c r="M215" s="82"/>
      <c r="N215" s="83"/>
      <c r="O215" s="82"/>
      <c r="P215" s="83"/>
    </row>
    <row r="216" spans="2:19" s="20" customFormat="1" ht="14.25" customHeight="1">
      <c r="B216" s="39" t="s">
        <v>483</v>
      </c>
      <c r="C216" s="40"/>
      <c r="D216" s="40"/>
      <c r="E216" s="40"/>
      <c r="F216" s="40"/>
      <c r="G216" s="40"/>
      <c r="H216" s="41"/>
      <c r="I216" s="85" t="s">
        <v>4</v>
      </c>
      <c r="J216" s="86">
        <f>J213+J214+J215</f>
        <v>13797673484</v>
      </c>
      <c r="K216" s="87" t="s">
        <v>4</v>
      </c>
      <c r="L216" s="88">
        <f>L213+L214+L215</f>
        <v>6238473910</v>
      </c>
      <c r="M216" s="87" t="s">
        <v>4</v>
      </c>
      <c r="N216" s="88">
        <f>N213+N214+N215</f>
        <v>15277659758</v>
      </c>
      <c r="O216" s="87" t="s">
        <v>4</v>
      </c>
      <c r="P216" s="88">
        <f>P213+P214+P215</f>
        <v>8720026504</v>
      </c>
    </row>
    <row r="219" spans="2:19">
      <c r="J219" s="4">
        <v>13797673484</v>
      </c>
      <c r="L219" s="4">
        <v>6238473910</v>
      </c>
    </row>
    <row r="220" spans="2:19">
      <c r="J220" s="4" t="b">
        <f>J219=J216</f>
        <v>1</v>
      </c>
      <c r="L220" s="4" t="b">
        <f>L219=L216</f>
        <v>1</v>
      </c>
    </row>
  </sheetData>
  <mergeCells count="12">
    <mergeCell ref="I11:J11"/>
    <mergeCell ref="I12:J12"/>
    <mergeCell ref="B2:P2"/>
    <mergeCell ref="B5:P5"/>
    <mergeCell ref="B6:P6"/>
    <mergeCell ref="B11:H12"/>
    <mergeCell ref="M11:N11"/>
    <mergeCell ref="O11:P11"/>
    <mergeCell ref="M12:N12"/>
    <mergeCell ref="O12:P12"/>
    <mergeCell ref="K11:L11"/>
    <mergeCell ref="K12:L12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L143"/>
  <sheetViews>
    <sheetView showGridLines="0" zoomScaleNormal="100" workbookViewId="0"/>
  </sheetViews>
  <sheetFormatPr defaultRowHeight="12"/>
  <cols>
    <col min="1" max="1" width="7.875" style="44" bestFit="1" customWidth="1"/>
    <col min="2" max="7" width="2.125" style="44" customWidth="1"/>
    <col min="8" max="8" width="25.375" style="44" customWidth="1"/>
    <col min="9" max="12" width="16" style="43" customWidth="1"/>
    <col min="13" max="16384" width="9" style="44"/>
  </cols>
  <sheetData>
    <row r="1" spans="2:12" ht="15" customHeight="1"/>
    <row r="2" spans="2:12" ht="15" customHeight="1">
      <c r="B2" s="155" t="s">
        <v>0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</row>
    <row r="3" spans="2:12" ht="15" customHeight="1"/>
    <row r="4" spans="2:12" ht="15" customHeight="1"/>
    <row r="5" spans="2:12" ht="15" customHeight="1">
      <c r="B5" s="156" t="s">
        <v>686</v>
      </c>
      <c r="C5" s="156"/>
      <c r="D5" s="156"/>
      <c r="E5" s="156"/>
      <c r="F5" s="156"/>
      <c r="G5" s="156"/>
      <c r="H5" s="156"/>
      <c r="I5" s="156"/>
      <c r="J5" s="156"/>
      <c r="K5" s="156"/>
      <c r="L5" s="156"/>
    </row>
    <row r="6" spans="2:12" ht="15" customHeight="1">
      <c r="B6" s="156" t="s">
        <v>687</v>
      </c>
      <c r="C6" s="156"/>
      <c r="D6" s="156"/>
      <c r="E6" s="156"/>
      <c r="F6" s="156"/>
      <c r="G6" s="156"/>
      <c r="H6" s="156"/>
      <c r="I6" s="156"/>
      <c r="J6" s="156"/>
      <c r="K6" s="156"/>
      <c r="L6" s="156"/>
    </row>
    <row r="7" spans="2:12" ht="15" customHeight="1"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</row>
    <row r="8" spans="2:12" s="114" customFormat="1" ht="15" customHeight="1">
      <c r="B8" s="114" t="s">
        <v>290</v>
      </c>
      <c r="L8" s="126" t="s">
        <v>635</v>
      </c>
    </row>
    <row r="9" spans="2:12" ht="15" customHeight="1">
      <c r="B9" s="157" t="s">
        <v>293</v>
      </c>
      <c r="C9" s="158"/>
      <c r="D9" s="158"/>
      <c r="E9" s="158"/>
      <c r="F9" s="158"/>
      <c r="G9" s="158"/>
      <c r="H9" s="159"/>
      <c r="I9" s="134" t="s">
        <v>683</v>
      </c>
      <c r="J9" s="135"/>
      <c r="K9" s="160" t="s">
        <v>682</v>
      </c>
      <c r="L9" s="161"/>
    </row>
    <row r="10" spans="2:12" ht="15" customHeight="1">
      <c r="B10" s="157"/>
      <c r="C10" s="158"/>
      <c r="D10" s="158"/>
      <c r="E10" s="158"/>
      <c r="F10" s="158"/>
      <c r="G10" s="158"/>
      <c r="H10" s="159"/>
      <c r="I10" s="136" t="s">
        <v>2</v>
      </c>
      <c r="J10" s="137"/>
      <c r="K10" s="162" t="s">
        <v>2</v>
      </c>
      <c r="L10" s="163"/>
    </row>
    <row r="11" spans="2:12" s="51" customFormat="1" ht="15" customHeight="1">
      <c r="B11" s="93" t="s">
        <v>3</v>
      </c>
      <c r="C11" s="94"/>
      <c r="D11" s="94"/>
      <c r="E11" s="54"/>
      <c r="F11" s="54"/>
      <c r="G11" s="54"/>
      <c r="H11" s="55"/>
      <c r="I11" s="99"/>
      <c r="J11" s="100">
        <f>SUM(J12,J22,J29,J34,J39,J41,J44)</f>
        <v>339135695543</v>
      </c>
      <c r="K11" s="99"/>
      <c r="L11" s="100">
        <f>SUM(L12,L22,L29,L34,L39,L41,L44)</f>
        <v>554805921139</v>
      </c>
    </row>
    <row r="12" spans="2:12" ht="15" customHeight="1">
      <c r="B12" s="95"/>
      <c r="C12" s="96" t="s">
        <v>5</v>
      </c>
      <c r="D12" s="96"/>
      <c r="E12" s="46"/>
      <c r="F12" s="46"/>
      <c r="G12" s="46"/>
      <c r="H12" s="47"/>
      <c r="I12" s="62"/>
      <c r="J12" s="63">
        <f>SUM(I13:I21)</f>
        <v>39196254384</v>
      </c>
      <c r="K12" s="62"/>
      <c r="L12" s="63">
        <f>SUM(K13:K21)</f>
        <v>46958268955</v>
      </c>
    </row>
    <row r="13" spans="2:12" ht="15" customHeight="1">
      <c r="B13" s="95"/>
      <c r="C13" s="96"/>
      <c r="D13" s="96" t="s">
        <v>570</v>
      </c>
      <c r="E13" s="46"/>
      <c r="F13" s="46"/>
      <c r="G13" s="46"/>
      <c r="H13" s="47"/>
      <c r="I13" s="62">
        <v>27532444989</v>
      </c>
      <c r="J13" s="63"/>
      <c r="K13" s="62">
        <v>35613671101</v>
      </c>
      <c r="L13" s="63" t="s">
        <v>4</v>
      </c>
    </row>
    <row r="14" spans="2:12" ht="15" customHeight="1">
      <c r="B14" s="95"/>
      <c r="C14" s="96"/>
      <c r="D14" s="96" t="s">
        <v>34</v>
      </c>
      <c r="E14" s="46"/>
      <c r="F14" s="46"/>
      <c r="G14" s="46"/>
      <c r="H14" s="47"/>
      <c r="I14" s="62">
        <v>8198883375</v>
      </c>
      <c r="J14" s="63"/>
      <c r="K14" s="62">
        <v>6794235250</v>
      </c>
      <c r="L14" s="63" t="s">
        <v>4</v>
      </c>
    </row>
    <row r="15" spans="2:12" ht="15" customHeight="1">
      <c r="B15" s="95"/>
      <c r="C15" s="96"/>
      <c r="D15" s="96" t="s">
        <v>40</v>
      </c>
      <c r="E15" s="46"/>
      <c r="F15" s="46"/>
      <c r="G15" s="46"/>
      <c r="H15" s="47"/>
      <c r="I15" s="62">
        <v>206000000</v>
      </c>
      <c r="J15" s="63"/>
      <c r="K15" s="62">
        <v>69000000</v>
      </c>
      <c r="L15" s="63" t="s">
        <v>4</v>
      </c>
    </row>
    <row r="16" spans="2:12" ht="15" customHeight="1">
      <c r="B16" s="95"/>
      <c r="C16" s="96"/>
      <c r="D16" s="96" t="s">
        <v>41</v>
      </c>
      <c r="E16" s="46"/>
      <c r="F16" s="46"/>
      <c r="G16" s="46"/>
      <c r="H16" s="47"/>
      <c r="I16" s="62">
        <v>991967315</v>
      </c>
      <c r="J16" s="63"/>
      <c r="K16" s="62">
        <v>791755738</v>
      </c>
      <c r="L16" s="63" t="s">
        <v>4</v>
      </c>
    </row>
    <row r="17" spans="1:12" ht="15" customHeight="1">
      <c r="B17" s="95"/>
      <c r="C17" s="96"/>
      <c r="D17" s="96" t="s">
        <v>44</v>
      </c>
      <c r="E17" s="46"/>
      <c r="F17" s="46"/>
      <c r="G17" s="46"/>
      <c r="H17" s="47"/>
      <c r="I17" s="62">
        <v>21070480</v>
      </c>
      <c r="J17" s="63"/>
      <c r="K17" s="62">
        <v>34913450</v>
      </c>
      <c r="L17" s="63" t="s">
        <v>4</v>
      </c>
    </row>
    <row r="18" spans="1:12" ht="15" customHeight="1">
      <c r="B18" s="95"/>
      <c r="C18" s="96"/>
      <c r="D18" s="96" t="s">
        <v>46</v>
      </c>
      <c r="E18" s="46"/>
      <c r="F18" s="46"/>
      <c r="G18" s="46"/>
      <c r="H18" s="47"/>
      <c r="I18" s="62">
        <v>1627172205</v>
      </c>
      <c r="J18" s="63"/>
      <c r="K18" s="62">
        <v>3042500000</v>
      </c>
      <c r="L18" s="63" t="s">
        <v>4</v>
      </c>
    </row>
    <row r="19" spans="1:12" ht="15" customHeight="1">
      <c r="B19" s="95"/>
      <c r="C19" s="96"/>
      <c r="D19" s="96" t="s">
        <v>48</v>
      </c>
      <c r="E19" s="46"/>
      <c r="F19" s="46"/>
      <c r="G19" s="46"/>
      <c r="H19" s="47"/>
      <c r="I19" s="62">
        <v>4968000</v>
      </c>
      <c r="J19" s="63"/>
      <c r="K19" s="62">
        <v>69139901</v>
      </c>
      <c r="L19" s="63" t="s">
        <v>4</v>
      </c>
    </row>
    <row r="20" spans="1:12" ht="15" customHeight="1">
      <c r="B20" s="95"/>
      <c r="C20" s="96"/>
      <c r="D20" s="96" t="s">
        <v>633</v>
      </c>
      <c r="E20" s="46"/>
      <c r="F20" s="46"/>
      <c r="G20" s="46"/>
      <c r="H20" s="47"/>
      <c r="I20" s="62">
        <v>3282910</v>
      </c>
      <c r="J20" s="63"/>
      <c r="K20" s="62"/>
      <c r="L20" s="63"/>
    </row>
    <row r="21" spans="1:12" ht="15" customHeight="1">
      <c r="B21" s="95"/>
      <c r="C21" s="96"/>
      <c r="D21" s="96" t="s">
        <v>632</v>
      </c>
      <c r="E21" s="46"/>
      <c r="F21" s="46"/>
      <c r="G21" s="46"/>
      <c r="H21" s="47"/>
      <c r="I21" s="62">
        <v>610465110</v>
      </c>
      <c r="J21" s="63"/>
      <c r="K21" s="62">
        <v>543053515</v>
      </c>
      <c r="L21" s="63" t="s">
        <v>4</v>
      </c>
    </row>
    <row r="22" spans="1:12" ht="15" customHeight="1">
      <c r="B22" s="95"/>
      <c r="C22" s="96" t="s">
        <v>625</v>
      </c>
      <c r="D22" s="96"/>
      <c r="E22" s="46"/>
      <c r="F22" s="46"/>
      <c r="G22" s="46"/>
      <c r="H22" s="47"/>
      <c r="I22" s="62"/>
      <c r="J22" s="63">
        <f>SUM(I23:I28)</f>
        <v>46515742344</v>
      </c>
      <c r="K22" s="62"/>
      <c r="L22" s="63">
        <f>SUM(K23:K28)</f>
        <v>70897158261</v>
      </c>
    </row>
    <row r="23" spans="1:12" ht="15" customHeight="1">
      <c r="B23" s="95"/>
      <c r="C23" s="96"/>
      <c r="D23" s="96" t="s">
        <v>69</v>
      </c>
      <c r="E23" s="46"/>
      <c r="F23" s="46"/>
      <c r="G23" s="46"/>
      <c r="H23" s="47"/>
      <c r="I23" s="62">
        <v>37999416989</v>
      </c>
      <c r="J23" s="63"/>
      <c r="K23" s="62">
        <v>40283177177</v>
      </c>
      <c r="L23" s="63"/>
    </row>
    <row r="24" spans="1:12" ht="15" customHeight="1">
      <c r="B24" s="95"/>
      <c r="C24" s="96"/>
      <c r="D24" s="96" t="s">
        <v>81</v>
      </c>
      <c r="E24" s="46"/>
      <c r="F24" s="46"/>
      <c r="G24" s="46"/>
      <c r="H24" s="47"/>
      <c r="I24" s="62">
        <v>1592436953</v>
      </c>
      <c r="J24" s="63"/>
      <c r="K24" s="62">
        <v>3439729771</v>
      </c>
      <c r="L24" s="63" t="s">
        <v>4</v>
      </c>
    </row>
    <row r="25" spans="1:12" ht="15" customHeight="1">
      <c r="B25" s="95"/>
      <c r="C25" s="96"/>
      <c r="D25" s="96" t="s">
        <v>87</v>
      </c>
      <c r="E25" s="46"/>
      <c r="F25" s="46"/>
      <c r="G25" s="46"/>
      <c r="H25" s="47"/>
      <c r="I25" s="62">
        <v>88083653</v>
      </c>
      <c r="J25" s="63"/>
      <c r="K25" s="62">
        <v>134466746</v>
      </c>
      <c r="L25" s="63" t="s">
        <v>4</v>
      </c>
    </row>
    <row r="26" spans="1:12" ht="15" customHeight="1">
      <c r="B26" s="95"/>
      <c r="C26" s="96"/>
      <c r="D26" s="96" t="s">
        <v>659</v>
      </c>
      <c r="E26" s="46"/>
      <c r="F26" s="46"/>
      <c r="G26" s="46"/>
      <c r="H26" s="47"/>
      <c r="I26" s="62"/>
      <c r="J26" s="63"/>
      <c r="K26" s="62">
        <f>19236261387+157252748</f>
        <v>19393514135</v>
      </c>
      <c r="L26" s="63" t="s">
        <v>4</v>
      </c>
    </row>
    <row r="27" spans="1:12" ht="15" customHeight="1">
      <c r="B27" s="95"/>
      <c r="C27" s="96"/>
      <c r="D27" s="96" t="s">
        <v>580</v>
      </c>
      <c r="E27" s="46"/>
      <c r="F27" s="46"/>
      <c r="G27" s="46"/>
      <c r="H27" s="47"/>
      <c r="I27" s="62">
        <v>30402367</v>
      </c>
      <c r="J27" s="63"/>
      <c r="K27" s="62">
        <v>139770000</v>
      </c>
      <c r="L27" s="63"/>
    </row>
    <row r="28" spans="1:12" ht="15" customHeight="1">
      <c r="B28" s="95"/>
      <c r="C28" s="96"/>
      <c r="D28" s="96" t="s">
        <v>594</v>
      </c>
      <c r="E28" s="46"/>
      <c r="F28" s="46"/>
      <c r="G28" s="46"/>
      <c r="H28" s="47"/>
      <c r="I28" s="62">
        <v>6805402382</v>
      </c>
      <c r="J28" s="63"/>
      <c r="K28" s="62">
        <v>7506500432</v>
      </c>
      <c r="L28" s="63"/>
    </row>
    <row r="29" spans="1:12" ht="15" customHeight="1">
      <c r="B29" s="95"/>
      <c r="C29" s="96" t="s">
        <v>628</v>
      </c>
      <c r="D29" s="96"/>
      <c r="E29" s="46"/>
      <c r="F29" s="46"/>
      <c r="G29" s="46"/>
      <c r="H29" s="47"/>
      <c r="I29" s="62"/>
      <c r="J29" s="63">
        <f>SUM(I30:I33)</f>
        <v>207689817506</v>
      </c>
      <c r="K29" s="62"/>
      <c r="L29" s="63">
        <f>SUM(K30:K33)</f>
        <v>393364693720</v>
      </c>
    </row>
    <row r="30" spans="1:12" ht="15" customHeight="1">
      <c r="A30" s="116"/>
      <c r="B30" s="95"/>
      <c r="C30" s="96"/>
      <c r="D30" s="96" t="s">
        <v>650</v>
      </c>
      <c r="E30" s="46"/>
      <c r="F30" s="46"/>
      <c r="G30" s="46"/>
      <c r="H30" s="47"/>
      <c r="I30" s="62">
        <v>206861496696</v>
      </c>
      <c r="J30" s="63" t="s">
        <v>4</v>
      </c>
      <c r="K30" s="62">
        <v>392587437806</v>
      </c>
      <c r="L30" s="63" t="s">
        <v>4</v>
      </c>
    </row>
    <row r="31" spans="1:12" ht="15" customHeight="1">
      <c r="A31" s="116"/>
      <c r="B31" s="95"/>
      <c r="C31" s="96"/>
      <c r="D31" s="96" t="s">
        <v>651</v>
      </c>
      <c r="E31" s="46"/>
      <c r="F31" s="46"/>
      <c r="G31" s="46"/>
      <c r="H31" s="47"/>
      <c r="I31" s="62"/>
      <c r="J31" s="63"/>
      <c r="K31" s="62"/>
      <c r="L31" s="63"/>
    </row>
    <row r="32" spans="1:12" ht="15" customHeight="1">
      <c r="A32" s="116"/>
      <c r="B32" s="95"/>
      <c r="C32" s="96"/>
      <c r="D32" s="96" t="s">
        <v>652</v>
      </c>
      <c r="E32" s="46"/>
      <c r="F32" s="46"/>
      <c r="G32" s="46"/>
      <c r="H32" s="47"/>
      <c r="I32" s="62">
        <v>828320810</v>
      </c>
      <c r="J32" s="63" t="s">
        <v>4</v>
      </c>
      <c r="K32" s="62">
        <v>777255914</v>
      </c>
      <c r="L32" s="63" t="s">
        <v>4</v>
      </c>
    </row>
    <row r="33" spans="1:12" ht="15" customHeight="1">
      <c r="A33" s="116"/>
      <c r="B33" s="95"/>
      <c r="C33" s="96"/>
      <c r="D33" s="96" t="s">
        <v>653</v>
      </c>
      <c r="E33" s="46"/>
      <c r="F33" s="46"/>
      <c r="G33" s="46"/>
      <c r="H33" s="47"/>
      <c r="I33" s="62"/>
      <c r="J33" s="63"/>
      <c r="K33" s="62"/>
      <c r="L33" s="63"/>
    </row>
    <row r="34" spans="1:12" ht="15" customHeight="1">
      <c r="B34" s="95"/>
      <c r="C34" s="96" t="s">
        <v>103</v>
      </c>
      <c r="D34" s="96"/>
      <c r="E34" s="46"/>
      <c r="F34" s="46"/>
      <c r="G34" s="46"/>
      <c r="H34" s="47"/>
      <c r="I34" s="62"/>
      <c r="J34" s="63">
        <f>SUM(I35:I38)</f>
        <v>42963464999</v>
      </c>
      <c r="K34" s="62"/>
      <c r="L34" s="63">
        <f>SUM(K35:K38)</f>
        <v>42516959994</v>
      </c>
    </row>
    <row r="35" spans="1:12" ht="15" customHeight="1">
      <c r="B35" s="95"/>
      <c r="C35" s="96"/>
      <c r="D35" s="96" t="s">
        <v>104</v>
      </c>
      <c r="E35" s="46"/>
      <c r="F35" s="46"/>
      <c r="G35" s="46"/>
      <c r="H35" s="47"/>
      <c r="I35" s="62">
        <v>2972607523</v>
      </c>
      <c r="J35" s="63"/>
      <c r="K35" s="62">
        <v>3918373970</v>
      </c>
      <c r="L35" s="63" t="s">
        <v>4</v>
      </c>
    </row>
    <row r="36" spans="1:12" ht="15" customHeight="1">
      <c r="B36" s="95"/>
      <c r="C36" s="96"/>
      <c r="D36" s="96" t="s">
        <v>108</v>
      </c>
      <c r="E36" s="46"/>
      <c r="F36" s="46"/>
      <c r="G36" s="46"/>
      <c r="H36" s="47"/>
      <c r="I36" s="62">
        <v>23181706558</v>
      </c>
      <c r="J36" s="63"/>
      <c r="K36" s="62">
        <v>20755423095</v>
      </c>
      <c r="L36" s="63" t="s">
        <v>4</v>
      </c>
    </row>
    <row r="37" spans="1:12" ht="15" customHeight="1">
      <c r="A37" s="115"/>
      <c r="B37" s="95"/>
      <c r="C37" s="96"/>
      <c r="D37" s="96" t="s">
        <v>111</v>
      </c>
      <c r="E37" s="46"/>
      <c r="F37" s="46"/>
      <c r="G37" s="46"/>
      <c r="H37" s="47"/>
      <c r="I37" s="62">
        <v>14552382358</v>
      </c>
      <c r="J37" s="63"/>
      <c r="K37" s="62">
        <v>15596418620</v>
      </c>
      <c r="L37" s="63" t="s">
        <v>4</v>
      </c>
    </row>
    <row r="38" spans="1:12" ht="15" customHeight="1">
      <c r="B38" s="95"/>
      <c r="C38" s="96"/>
      <c r="D38" s="96" t="s">
        <v>119</v>
      </c>
      <c r="E38" s="46"/>
      <c r="F38" s="46"/>
      <c r="G38" s="46"/>
      <c r="H38" s="47"/>
      <c r="I38" s="62">
        <v>2256768560</v>
      </c>
      <c r="J38" s="63"/>
      <c r="K38" s="62">
        <v>2246744309</v>
      </c>
      <c r="L38" s="63" t="s">
        <v>4</v>
      </c>
    </row>
    <row r="39" spans="1:12" ht="15" customHeight="1">
      <c r="B39" s="95"/>
      <c r="C39" s="96" t="s">
        <v>596</v>
      </c>
      <c r="D39" s="96"/>
      <c r="E39" s="46"/>
      <c r="F39" s="46"/>
      <c r="G39" s="46"/>
      <c r="H39" s="47"/>
      <c r="I39" s="62"/>
      <c r="J39" s="63">
        <f>SUM(I40)</f>
        <v>124131051</v>
      </c>
      <c r="K39" s="62"/>
      <c r="L39" s="63">
        <f>SUM(K40)</f>
        <v>0</v>
      </c>
    </row>
    <row r="40" spans="1:12" ht="15" customHeight="1">
      <c r="B40" s="95"/>
      <c r="C40" s="96"/>
      <c r="D40" s="96" t="s">
        <v>634</v>
      </c>
      <c r="E40" s="46"/>
      <c r="F40" s="46"/>
      <c r="G40" s="46"/>
      <c r="H40" s="47"/>
      <c r="I40" s="62">
        <v>124131051</v>
      </c>
      <c r="J40" s="63" t="s">
        <v>4</v>
      </c>
      <c r="K40" s="62"/>
      <c r="L40" s="63" t="s">
        <v>4</v>
      </c>
    </row>
    <row r="41" spans="1:12" ht="15" customHeight="1">
      <c r="B41" s="95"/>
      <c r="C41" s="96" t="s">
        <v>595</v>
      </c>
      <c r="D41" s="96"/>
      <c r="E41" s="46"/>
      <c r="F41" s="46"/>
      <c r="G41" s="46"/>
      <c r="H41" s="47"/>
      <c r="I41" s="62"/>
      <c r="J41" s="63">
        <f>SUM(I42:I43)</f>
        <v>1795770967</v>
      </c>
      <c r="K41" s="62"/>
      <c r="L41" s="63">
        <f>SUM(K42:K43)</f>
        <v>1049279709</v>
      </c>
    </row>
    <row r="42" spans="1:12" ht="15" customHeight="1">
      <c r="B42" s="95"/>
      <c r="C42" s="96"/>
      <c r="D42" s="96" t="s">
        <v>127</v>
      </c>
      <c r="E42" s="46"/>
      <c r="F42" s="46"/>
      <c r="G42" s="46"/>
      <c r="H42" s="47"/>
      <c r="I42" s="62">
        <v>7266823</v>
      </c>
      <c r="J42" s="63"/>
      <c r="K42" s="62">
        <v>27513569</v>
      </c>
      <c r="L42" s="63" t="s">
        <v>4</v>
      </c>
    </row>
    <row r="43" spans="1:12" ht="15" customHeight="1">
      <c r="B43" s="95"/>
      <c r="C43" s="96"/>
      <c r="D43" s="96" t="s">
        <v>128</v>
      </c>
      <c r="E43" s="46"/>
      <c r="F43" s="46"/>
      <c r="G43" s="46"/>
      <c r="H43" s="47"/>
      <c r="I43" s="62">
        <v>1788504144</v>
      </c>
      <c r="J43" s="63"/>
      <c r="K43" s="62">
        <v>1021766140</v>
      </c>
      <c r="L43" s="63" t="s">
        <v>4</v>
      </c>
    </row>
    <row r="44" spans="1:12" ht="15" customHeight="1">
      <c r="B44" s="97"/>
      <c r="C44" s="98" t="s">
        <v>129</v>
      </c>
      <c r="D44" s="98"/>
      <c r="E44" s="46"/>
      <c r="F44" s="46"/>
      <c r="G44" s="46"/>
      <c r="H44" s="47"/>
      <c r="I44" s="62"/>
      <c r="J44" s="63">
        <f>SUM(I45:I47)</f>
        <v>850514292</v>
      </c>
      <c r="K44" s="62"/>
      <c r="L44" s="63">
        <f>SUM(K45:K47)</f>
        <v>19560500</v>
      </c>
    </row>
    <row r="45" spans="1:12" ht="15" customHeight="1">
      <c r="B45" s="97"/>
      <c r="C45" s="98"/>
      <c r="D45" s="98" t="s">
        <v>125</v>
      </c>
      <c r="E45" s="46"/>
      <c r="F45" s="46"/>
      <c r="G45" s="46"/>
      <c r="H45" s="47"/>
      <c r="I45" s="62">
        <v>6054281</v>
      </c>
      <c r="J45" s="63"/>
      <c r="K45" s="62">
        <v>19560500</v>
      </c>
      <c r="L45" s="63" t="s">
        <v>4</v>
      </c>
    </row>
    <row r="46" spans="1:12" ht="15" customHeight="1">
      <c r="B46" s="97"/>
      <c r="C46" s="98"/>
      <c r="D46" s="98" t="s">
        <v>131</v>
      </c>
      <c r="E46" s="46"/>
      <c r="F46" s="46"/>
      <c r="G46" s="46"/>
      <c r="H46" s="47"/>
      <c r="I46" s="62">
        <v>57790254</v>
      </c>
      <c r="J46" s="63"/>
      <c r="K46" s="62"/>
      <c r="L46" s="63" t="s">
        <v>4</v>
      </c>
    </row>
    <row r="47" spans="1:12" ht="15" customHeight="1">
      <c r="B47" s="97"/>
      <c r="C47" s="98"/>
      <c r="D47" s="98" t="s">
        <v>599</v>
      </c>
      <c r="E47" s="46"/>
      <c r="F47" s="46"/>
      <c r="G47" s="46"/>
      <c r="H47" s="47"/>
      <c r="I47" s="62">
        <v>786669757</v>
      </c>
      <c r="J47" s="63"/>
      <c r="K47" s="62"/>
      <c r="L47" s="63"/>
    </row>
    <row r="48" spans="1:12" ht="15" customHeight="1">
      <c r="B48" s="97" t="s">
        <v>571</v>
      </c>
      <c r="C48" s="98"/>
      <c r="D48" s="98"/>
      <c r="E48" s="46"/>
      <c r="F48" s="46"/>
      <c r="G48" s="46"/>
      <c r="H48" s="47"/>
      <c r="I48" s="62"/>
      <c r="J48" s="63">
        <f>SUM(J49,J55,J62,J67,J71,J74,J77,J101)</f>
        <v>328772312832</v>
      </c>
      <c r="K48" s="62"/>
      <c r="L48" s="63">
        <f>SUM(L49,L55,L62,L67,L71,L74,L77,L101)</f>
        <v>524576263002</v>
      </c>
    </row>
    <row r="49" spans="1:12" ht="15" customHeight="1">
      <c r="B49" s="97"/>
      <c r="C49" s="98" t="s">
        <v>132</v>
      </c>
      <c r="D49" s="98"/>
      <c r="E49" s="46"/>
      <c r="F49" s="46"/>
      <c r="G49" s="46"/>
      <c r="H49" s="47"/>
      <c r="I49" s="62"/>
      <c r="J49" s="63">
        <f>SUM(I50:I54)</f>
        <v>11905820852</v>
      </c>
      <c r="K49" s="62"/>
      <c r="L49" s="63">
        <f>SUM(K50:K54)</f>
        <v>11922042685</v>
      </c>
    </row>
    <row r="50" spans="1:12" ht="15" customHeight="1">
      <c r="B50" s="97"/>
      <c r="C50" s="98"/>
      <c r="D50" s="98" t="s">
        <v>133</v>
      </c>
      <c r="E50" s="46"/>
      <c r="F50" s="46"/>
      <c r="G50" s="46"/>
      <c r="H50" s="47"/>
      <c r="I50" s="62">
        <v>11369564392</v>
      </c>
      <c r="J50" s="63"/>
      <c r="K50" s="62">
        <v>11234760107</v>
      </c>
      <c r="L50" s="63" t="s">
        <v>4</v>
      </c>
    </row>
    <row r="51" spans="1:12" ht="15" customHeight="1">
      <c r="B51" s="97"/>
      <c r="C51" s="98"/>
      <c r="D51" s="98" t="s">
        <v>169</v>
      </c>
      <c r="E51" s="46"/>
      <c r="F51" s="46"/>
      <c r="G51" s="46"/>
      <c r="H51" s="47"/>
      <c r="I51" s="62">
        <v>19481382</v>
      </c>
      <c r="J51" s="63"/>
      <c r="K51" s="62">
        <v>64765578</v>
      </c>
      <c r="L51" s="63" t="s">
        <v>4</v>
      </c>
    </row>
    <row r="52" spans="1:12" ht="15" customHeight="1">
      <c r="B52" s="97"/>
      <c r="C52" s="98"/>
      <c r="D52" s="98" t="s">
        <v>581</v>
      </c>
      <c r="E52" s="46"/>
      <c r="F52" s="46"/>
      <c r="G52" s="46"/>
      <c r="H52" s="47"/>
      <c r="I52" s="62"/>
      <c r="J52" s="63"/>
      <c r="K52" s="62"/>
      <c r="L52" s="63"/>
    </row>
    <row r="53" spans="1:12" ht="15" customHeight="1">
      <c r="B53" s="97"/>
      <c r="C53" s="98"/>
      <c r="D53" s="98" t="s">
        <v>582</v>
      </c>
      <c r="E53" s="46"/>
      <c r="F53" s="46"/>
      <c r="G53" s="46"/>
      <c r="H53" s="47"/>
      <c r="I53" s="62">
        <v>7342346</v>
      </c>
      <c r="J53" s="63"/>
      <c r="K53" s="62">
        <v>11636761</v>
      </c>
      <c r="L53" s="63" t="s">
        <v>4</v>
      </c>
    </row>
    <row r="54" spans="1:12" ht="15" customHeight="1">
      <c r="B54" s="97"/>
      <c r="C54" s="98"/>
      <c r="D54" s="98" t="s">
        <v>583</v>
      </c>
      <c r="E54" s="46"/>
      <c r="F54" s="46"/>
      <c r="G54" s="46"/>
      <c r="H54" s="47"/>
      <c r="I54" s="62">
        <v>509432732</v>
      </c>
      <c r="J54" s="63"/>
      <c r="K54" s="62">
        <v>610880239</v>
      </c>
      <c r="L54" s="63" t="s">
        <v>4</v>
      </c>
    </row>
    <row r="55" spans="1:12" ht="15" customHeight="1">
      <c r="B55" s="97"/>
      <c r="C55" s="98" t="s">
        <v>626</v>
      </c>
      <c r="D55" s="98"/>
      <c r="E55" s="46"/>
      <c r="F55" s="46"/>
      <c r="G55" s="46"/>
      <c r="H55" s="47"/>
      <c r="I55" s="62"/>
      <c r="J55" s="63">
        <f>SUM(I56:I61)</f>
        <v>32162754659</v>
      </c>
      <c r="K55" s="62"/>
      <c r="L55" s="63">
        <f>SUM(K56:K61)</f>
        <v>47182449323</v>
      </c>
    </row>
    <row r="56" spans="1:12" ht="15" customHeight="1">
      <c r="B56" s="97"/>
      <c r="C56" s="98"/>
      <c r="D56" s="98" t="s">
        <v>173</v>
      </c>
      <c r="E56" s="46"/>
      <c r="F56" s="46"/>
      <c r="G56" s="46"/>
      <c r="H56" s="47"/>
      <c r="I56" s="62">
        <v>29398027011</v>
      </c>
      <c r="J56" s="63"/>
      <c r="K56" s="62">
        <v>29488859580</v>
      </c>
      <c r="L56" s="63" t="s">
        <v>4</v>
      </c>
    </row>
    <row r="57" spans="1:12" ht="15" customHeight="1">
      <c r="B57" s="97"/>
      <c r="C57" s="98"/>
      <c r="D57" s="98" t="s">
        <v>185</v>
      </c>
      <c r="E57" s="46"/>
      <c r="F57" s="46"/>
      <c r="G57" s="46"/>
      <c r="H57" s="47"/>
      <c r="I57" s="62">
        <v>2400843391</v>
      </c>
      <c r="J57" s="63"/>
      <c r="K57" s="62">
        <v>2650775974</v>
      </c>
      <c r="L57" s="63" t="s">
        <v>4</v>
      </c>
    </row>
    <row r="58" spans="1:12" ht="15" customHeight="1">
      <c r="B58" s="97"/>
      <c r="C58" s="98"/>
      <c r="D58" s="98" t="s">
        <v>191</v>
      </c>
      <c r="E58" s="46"/>
      <c r="F58" s="46"/>
      <c r="G58" s="46"/>
      <c r="H58" s="47"/>
      <c r="I58" s="62">
        <v>363884257</v>
      </c>
      <c r="J58" s="63"/>
      <c r="K58" s="62">
        <v>53428732</v>
      </c>
      <c r="L58" s="63" t="s">
        <v>4</v>
      </c>
    </row>
    <row r="59" spans="1:12" ht="15" customHeight="1">
      <c r="B59" s="97"/>
      <c r="C59" s="98"/>
      <c r="D59" s="98" t="s">
        <v>193</v>
      </c>
      <c r="E59" s="46"/>
      <c r="F59" s="46"/>
      <c r="G59" s="46"/>
      <c r="H59" s="47"/>
      <c r="I59" s="62"/>
      <c r="J59" s="63" t="s">
        <v>4</v>
      </c>
      <c r="K59" s="62">
        <f>106560000+14882825037</f>
        <v>14989385037</v>
      </c>
      <c r="L59" s="63" t="s">
        <v>4</v>
      </c>
    </row>
    <row r="60" spans="1:12" ht="15" customHeight="1">
      <c r="B60" s="97"/>
      <c r="C60" s="98"/>
      <c r="D60" s="98" t="s">
        <v>195</v>
      </c>
      <c r="E60" s="46"/>
      <c r="F60" s="46"/>
      <c r="G60" s="46"/>
      <c r="H60" s="47"/>
      <c r="I60" s="62"/>
      <c r="J60" s="63" t="s">
        <v>4</v>
      </c>
      <c r="K60" s="62"/>
      <c r="L60" s="63" t="s">
        <v>4</v>
      </c>
    </row>
    <row r="61" spans="1:12" ht="15" customHeight="1">
      <c r="B61" s="97"/>
      <c r="C61" s="98"/>
      <c r="D61" s="98" t="s">
        <v>658</v>
      </c>
      <c r="E61" s="46"/>
      <c r="F61" s="46"/>
      <c r="G61" s="46"/>
      <c r="H61" s="47"/>
      <c r="I61" s="62"/>
      <c r="J61" s="63"/>
      <c r="K61" s="62"/>
      <c r="L61" s="63"/>
    </row>
    <row r="62" spans="1:12" ht="15" customHeight="1">
      <c r="B62" s="97"/>
      <c r="C62" s="98" t="s">
        <v>627</v>
      </c>
      <c r="D62" s="98"/>
      <c r="E62" s="46"/>
      <c r="F62" s="46"/>
      <c r="G62" s="46"/>
      <c r="H62" s="47"/>
      <c r="I62" s="62"/>
      <c r="J62" s="63">
        <f>SUM(I63:I66)</f>
        <v>200421012338</v>
      </c>
      <c r="K62" s="62"/>
      <c r="L62" s="63">
        <f>SUM(K63:K66)</f>
        <v>389557858680</v>
      </c>
    </row>
    <row r="63" spans="1:12" ht="15" customHeight="1">
      <c r="A63" s="116"/>
      <c r="B63" s="97"/>
      <c r="C63" s="98"/>
      <c r="D63" s="98" t="s">
        <v>654</v>
      </c>
      <c r="E63" s="46"/>
      <c r="F63" s="46"/>
      <c r="G63" s="46"/>
      <c r="H63" s="47"/>
      <c r="I63" s="62">
        <v>198486769193</v>
      </c>
      <c r="J63" s="63" t="s">
        <v>4</v>
      </c>
      <c r="K63" s="62">
        <v>389474476458</v>
      </c>
      <c r="L63" s="63" t="s">
        <v>4</v>
      </c>
    </row>
    <row r="64" spans="1:12" ht="15" customHeight="1">
      <c r="A64" s="116"/>
      <c r="B64" s="97"/>
      <c r="C64" s="98"/>
      <c r="D64" s="98" t="s">
        <v>655</v>
      </c>
      <c r="E64" s="46"/>
      <c r="F64" s="46"/>
      <c r="G64" s="46"/>
      <c r="H64" s="47"/>
      <c r="I64" s="62"/>
      <c r="J64" s="63"/>
      <c r="K64" s="62"/>
      <c r="L64" s="63"/>
    </row>
    <row r="65" spans="1:12" ht="15" customHeight="1">
      <c r="A65" s="116"/>
      <c r="B65" s="97"/>
      <c r="C65" s="98"/>
      <c r="D65" s="98" t="s">
        <v>656</v>
      </c>
      <c r="E65" s="46"/>
      <c r="F65" s="46"/>
      <c r="G65" s="46"/>
      <c r="H65" s="47"/>
      <c r="I65" s="62">
        <v>1934243145</v>
      </c>
      <c r="J65" s="63" t="s">
        <v>4</v>
      </c>
      <c r="K65" s="62">
        <v>83382222</v>
      </c>
      <c r="L65" s="63" t="s">
        <v>4</v>
      </c>
    </row>
    <row r="66" spans="1:12" ht="15" customHeight="1">
      <c r="A66" s="116"/>
      <c r="B66" s="97"/>
      <c r="C66" s="98"/>
      <c r="D66" s="98" t="s">
        <v>657</v>
      </c>
      <c r="E66" s="46"/>
      <c r="F66" s="46"/>
      <c r="G66" s="46"/>
      <c r="H66" s="47"/>
      <c r="I66" s="62"/>
      <c r="J66" s="63"/>
      <c r="K66" s="62"/>
      <c r="L66" s="63"/>
    </row>
    <row r="67" spans="1:12" ht="15" customHeight="1">
      <c r="B67" s="97"/>
      <c r="C67" s="98" t="s">
        <v>209</v>
      </c>
      <c r="D67" s="98"/>
      <c r="E67" s="46"/>
      <c r="F67" s="46"/>
      <c r="G67" s="46"/>
      <c r="H67" s="47"/>
      <c r="I67" s="62"/>
      <c r="J67" s="63">
        <f>SUM(I68:I70)</f>
        <v>23828185473</v>
      </c>
      <c r="K67" s="62"/>
      <c r="L67" s="63">
        <f>SUM(K68:K70)</f>
        <v>23020637156</v>
      </c>
    </row>
    <row r="68" spans="1:12" ht="15" customHeight="1">
      <c r="B68" s="97"/>
      <c r="C68" s="98"/>
      <c r="D68" s="98" t="s">
        <v>210</v>
      </c>
      <c r="E68" s="46"/>
      <c r="F68" s="46"/>
      <c r="G68" s="46"/>
      <c r="H68" s="47"/>
      <c r="I68" s="62">
        <v>2070654693</v>
      </c>
      <c r="J68" s="63"/>
      <c r="K68" s="62">
        <v>2002979572</v>
      </c>
      <c r="L68" s="63" t="s">
        <v>4</v>
      </c>
    </row>
    <row r="69" spans="1:12" ht="15" customHeight="1">
      <c r="B69" s="97"/>
      <c r="C69" s="98"/>
      <c r="D69" s="98" t="s">
        <v>213</v>
      </c>
      <c r="E69" s="46"/>
      <c r="F69" s="46"/>
      <c r="G69" s="46"/>
      <c r="H69" s="47"/>
      <c r="I69" s="62">
        <v>21664445110</v>
      </c>
      <c r="J69" s="63"/>
      <c r="K69" s="62">
        <v>20851004274</v>
      </c>
      <c r="L69" s="63" t="s">
        <v>4</v>
      </c>
    </row>
    <row r="70" spans="1:12" ht="15" customHeight="1">
      <c r="B70" s="97"/>
      <c r="C70" s="98"/>
      <c r="D70" s="98" t="s">
        <v>225</v>
      </c>
      <c r="E70" s="46"/>
      <c r="F70" s="46"/>
      <c r="G70" s="46"/>
      <c r="H70" s="47"/>
      <c r="I70" s="62">
        <v>93085670</v>
      </c>
      <c r="J70" s="63"/>
      <c r="K70" s="62">
        <v>166653310</v>
      </c>
      <c r="L70" s="63" t="s">
        <v>4</v>
      </c>
    </row>
    <row r="71" spans="1:12" ht="15" customHeight="1">
      <c r="B71" s="97"/>
      <c r="C71" s="98" t="s">
        <v>629</v>
      </c>
      <c r="D71" s="98"/>
      <c r="E71" s="46"/>
      <c r="F71" s="46"/>
      <c r="G71" s="46"/>
      <c r="H71" s="47"/>
      <c r="I71" s="62"/>
      <c r="J71" s="63">
        <f>SUM(I72:I73)</f>
        <v>1020358368</v>
      </c>
      <c r="K71" s="62"/>
      <c r="L71" s="63">
        <f>SUM(K72:K73)</f>
        <v>1926878058</v>
      </c>
    </row>
    <row r="72" spans="1:12" ht="15" customHeight="1">
      <c r="B72" s="97"/>
      <c r="C72" s="98"/>
      <c r="D72" s="98" t="s">
        <v>597</v>
      </c>
      <c r="E72" s="46"/>
      <c r="F72" s="46"/>
      <c r="G72" s="46"/>
      <c r="H72" s="47"/>
      <c r="I72" s="62"/>
      <c r="J72" s="63" t="s">
        <v>4</v>
      </c>
      <c r="K72" s="62"/>
      <c r="L72" s="63" t="s">
        <v>4</v>
      </c>
    </row>
    <row r="73" spans="1:12" ht="15" customHeight="1">
      <c r="B73" s="97"/>
      <c r="C73" s="98"/>
      <c r="D73" s="98" t="s">
        <v>598</v>
      </c>
      <c r="E73" s="46"/>
      <c r="F73" s="46"/>
      <c r="G73" s="46"/>
      <c r="H73" s="47"/>
      <c r="I73" s="62">
        <v>1020358368</v>
      </c>
      <c r="J73" s="63"/>
      <c r="K73" s="62">
        <v>1926878058</v>
      </c>
      <c r="L73" s="63" t="s">
        <v>4</v>
      </c>
    </row>
    <row r="74" spans="1:12" ht="15" customHeight="1">
      <c r="B74" s="97"/>
      <c r="C74" s="98" t="s">
        <v>230</v>
      </c>
      <c r="D74" s="98"/>
      <c r="E74" s="46"/>
      <c r="F74" s="46"/>
      <c r="G74" s="46"/>
      <c r="H74" s="47"/>
      <c r="I74" s="62"/>
      <c r="J74" s="63">
        <f>SUM(I75:I76)</f>
        <v>3433453228</v>
      </c>
      <c r="K74" s="62"/>
      <c r="L74" s="63">
        <f>SUM(K75:K76)</f>
        <v>774910693</v>
      </c>
    </row>
    <row r="75" spans="1:12" ht="15" customHeight="1">
      <c r="B75" s="97"/>
      <c r="C75" s="98"/>
      <c r="D75" s="98" t="s">
        <v>231</v>
      </c>
      <c r="E75" s="46"/>
      <c r="F75" s="46"/>
      <c r="G75" s="46"/>
      <c r="H75" s="47"/>
      <c r="I75" s="62">
        <v>1031922586</v>
      </c>
      <c r="J75" s="63"/>
      <c r="K75" s="62">
        <v>45935449</v>
      </c>
      <c r="L75" s="63" t="s">
        <v>4</v>
      </c>
    </row>
    <row r="76" spans="1:12" ht="15" customHeight="1">
      <c r="B76" s="97"/>
      <c r="C76" s="98"/>
      <c r="D76" s="98" t="s">
        <v>232</v>
      </c>
      <c r="E76" s="46"/>
      <c r="F76" s="46"/>
      <c r="G76" s="46"/>
      <c r="H76" s="47"/>
      <c r="I76" s="62">
        <v>2401530642</v>
      </c>
      <c r="J76" s="63"/>
      <c r="K76" s="62">
        <v>728975244</v>
      </c>
      <c r="L76" s="63" t="s">
        <v>4</v>
      </c>
    </row>
    <row r="77" spans="1:12" ht="15" customHeight="1">
      <c r="B77" s="97"/>
      <c r="C77" s="98" t="s">
        <v>233</v>
      </c>
      <c r="D77" s="98"/>
      <c r="E77" s="46"/>
      <c r="F77" s="46"/>
      <c r="G77" s="46"/>
      <c r="H77" s="47"/>
      <c r="I77" s="62"/>
      <c r="J77" s="63">
        <f>SUM(I78:I100)</f>
        <v>56000727914</v>
      </c>
      <c r="K77" s="62"/>
      <c r="L77" s="63">
        <f>SUM(K78:K100)</f>
        <v>50157262026</v>
      </c>
    </row>
    <row r="78" spans="1:12" ht="15" customHeight="1">
      <c r="B78" s="97"/>
      <c r="C78" s="98"/>
      <c r="D78" s="98" t="s">
        <v>234</v>
      </c>
      <c r="E78" s="46"/>
      <c r="F78" s="46"/>
      <c r="G78" s="46"/>
      <c r="H78" s="47"/>
      <c r="I78" s="62">
        <v>18775096051</v>
      </c>
      <c r="J78" s="63"/>
      <c r="K78" s="62">
        <v>18221427286</v>
      </c>
      <c r="L78" s="63" t="s">
        <v>4</v>
      </c>
    </row>
    <row r="79" spans="1:12" ht="15" customHeight="1">
      <c r="B79" s="97"/>
      <c r="C79" s="98"/>
      <c r="D79" s="98" t="s">
        <v>243</v>
      </c>
      <c r="E79" s="46"/>
      <c r="F79" s="46"/>
      <c r="G79" s="46"/>
      <c r="H79" s="47"/>
      <c r="I79" s="62">
        <v>1648321646</v>
      </c>
      <c r="J79" s="63"/>
      <c r="K79" s="62">
        <v>1159431540</v>
      </c>
      <c r="L79" s="63" t="s">
        <v>4</v>
      </c>
    </row>
    <row r="80" spans="1:12" ht="15" customHeight="1">
      <c r="B80" s="97"/>
      <c r="C80" s="98"/>
      <c r="D80" s="98" t="s">
        <v>248</v>
      </c>
      <c r="E80" s="46"/>
      <c r="F80" s="46"/>
      <c r="G80" s="46"/>
      <c r="H80" s="47"/>
      <c r="I80" s="62">
        <v>4728757015</v>
      </c>
      <c r="J80" s="63"/>
      <c r="K80" s="62">
        <v>4303730008</v>
      </c>
      <c r="L80" s="63" t="s">
        <v>4</v>
      </c>
    </row>
    <row r="81" spans="2:12" ht="15" customHeight="1">
      <c r="B81" s="97"/>
      <c r="C81" s="98"/>
      <c r="D81" s="98" t="s">
        <v>249</v>
      </c>
      <c r="E81" s="46"/>
      <c r="F81" s="46"/>
      <c r="G81" s="46"/>
      <c r="H81" s="47"/>
      <c r="I81" s="62">
        <v>6263458777</v>
      </c>
      <c r="J81" s="63"/>
      <c r="K81" s="62">
        <v>6495408435</v>
      </c>
      <c r="L81" s="63" t="s">
        <v>4</v>
      </c>
    </row>
    <row r="82" spans="2:12" ht="15" customHeight="1">
      <c r="B82" s="97"/>
      <c r="C82" s="98"/>
      <c r="D82" s="98" t="s">
        <v>250</v>
      </c>
      <c r="E82" s="46"/>
      <c r="F82" s="46"/>
      <c r="G82" s="46"/>
      <c r="H82" s="47"/>
      <c r="I82" s="62">
        <v>4010950080</v>
      </c>
      <c r="J82" s="63"/>
      <c r="K82" s="62">
        <v>3708088931</v>
      </c>
      <c r="L82" s="63" t="s">
        <v>4</v>
      </c>
    </row>
    <row r="83" spans="2:12" ht="15" customHeight="1">
      <c r="B83" s="97"/>
      <c r="C83" s="98"/>
      <c r="D83" s="98" t="s">
        <v>251</v>
      </c>
      <c r="E83" s="46"/>
      <c r="F83" s="46"/>
      <c r="G83" s="46"/>
      <c r="H83" s="47"/>
      <c r="I83" s="62">
        <v>3129359437</v>
      </c>
      <c r="J83" s="63"/>
      <c r="K83" s="62">
        <v>2563891221</v>
      </c>
      <c r="L83" s="63" t="s">
        <v>4</v>
      </c>
    </row>
    <row r="84" spans="2:12" ht="15" customHeight="1">
      <c r="B84" s="97"/>
      <c r="C84" s="98"/>
      <c r="D84" s="98" t="s">
        <v>252</v>
      </c>
      <c r="E84" s="46"/>
      <c r="F84" s="46"/>
      <c r="G84" s="46"/>
      <c r="H84" s="47"/>
      <c r="I84" s="62">
        <v>1211117324</v>
      </c>
      <c r="J84" s="63"/>
      <c r="K84" s="62">
        <v>1395027670</v>
      </c>
      <c r="L84" s="63" t="s">
        <v>4</v>
      </c>
    </row>
    <row r="85" spans="2:12" ht="15" customHeight="1">
      <c r="B85" s="97"/>
      <c r="C85" s="98"/>
      <c r="D85" s="98" t="s">
        <v>253</v>
      </c>
      <c r="E85" s="46"/>
      <c r="F85" s="46"/>
      <c r="G85" s="46"/>
      <c r="H85" s="47"/>
      <c r="I85" s="62">
        <v>4043453756</v>
      </c>
      <c r="J85" s="63"/>
      <c r="K85" s="62">
        <v>3338542469</v>
      </c>
      <c r="L85" s="63" t="s">
        <v>4</v>
      </c>
    </row>
    <row r="86" spans="2:12" ht="15" customHeight="1">
      <c r="B86" s="97"/>
      <c r="C86" s="98"/>
      <c r="D86" s="98" t="s">
        <v>254</v>
      </c>
      <c r="E86" s="46"/>
      <c r="F86" s="46"/>
      <c r="G86" s="46"/>
      <c r="H86" s="47"/>
      <c r="I86" s="62">
        <v>2448600321</v>
      </c>
      <c r="J86" s="63"/>
      <c r="K86" s="62">
        <v>1629497228</v>
      </c>
      <c r="L86" s="63" t="s">
        <v>4</v>
      </c>
    </row>
    <row r="87" spans="2:12" ht="15" customHeight="1">
      <c r="B87" s="97"/>
      <c r="C87" s="98"/>
      <c r="D87" s="98" t="s">
        <v>255</v>
      </c>
      <c r="E87" s="46"/>
      <c r="F87" s="46"/>
      <c r="G87" s="46"/>
      <c r="H87" s="47"/>
      <c r="I87" s="62">
        <v>127564468</v>
      </c>
      <c r="J87" s="63"/>
      <c r="K87" s="62">
        <v>70023361</v>
      </c>
      <c r="L87" s="63" t="s">
        <v>4</v>
      </c>
    </row>
    <row r="88" spans="2:12" ht="15" customHeight="1">
      <c r="B88" s="97"/>
      <c r="C88" s="98"/>
      <c r="D88" s="98" t="s">
        <v>256</v>
      </c>
      <c r="E88" s="46"/>
      <c r="F88" s="46"/>
      <c r="G88" s="46"/>
      <c r="H88" s="47"/>
      <c r="I88" s="62">
        <v>75345246</v>
      </c>
      <c r="J88" s="63"/>
      <c r="K88" s="62">
        <v>98540019</v>
      </c>
      <c r="L88" s="63" t="s">
        <v>4</v>
      </c>
    </row>
    <row r="89" spans="2:12" ht="15" customHeight="1">
      <c r="B89" s="97"/>
      <c r="C89" s="98"/>
      <c r="D89" s="98" t="s">
        <v>257</v>
      </c>
      <c r="E89" s="46"/>
      <c r="F89" s="46"/>
      <c r="G89" s="46"/>
      <c r="H89" s="47"/>
      <c r="I89" s="62">
        <v>3542300992</v>
      </c>
      <c r="J89" s="63"/>
      <c r="K89" s="62">
        <v>1678028704</v>
      </c>
      <c r="L89" s="63" t="s">
        <v>4</v>
      </c>
    </row>
    <row r="90" spans="2:12" ht="15" customHeight="1">
      <c r="B90" s="97"/>
      <c r="C90" s="98"/>
      <c r="D90" s="98" t="s">
        <v>258</v>
      </c>
      <c r="E90" s="46"/>
      <c r="F90" s="46"/>
      <c r="G90" s="46"/>
      <c r="H90" s="47"/>
      <c r="I90" s="62">
        <v>3904844617</v>
      </c>
      <c r="J90" s="63"/>
      <c r="K90" s="62">
        <v>3501180889</v>
      </c>
      <c r="L90" s="63" t="s">
        <v>4</v>
      </c>
    </row>
    <row r="91" spans="2:12" ht="15" customHeight="1">
      <c r="B91" s="97"/>
      <c r="C91" s="98"/>
      <c r="D91" s="98" t="s">
        <v>259</v>
      </c>
      <c r="E91" s="46"/>
      <c r="F91" s="46"/>
      <c r="G91" s="46"/>
      <c r="H91" s="47"/>
      <c r="I91" s="62">
        <v>87675710</v>
      </c>
      <c r="J91" s="63"/>
      <c r="K91" s="62">
        <v>88120000</v>
      </c>
      <c r="L91" s="63" t="s">
        <v>4</v>
      </c>
    </row>
    <row r="92" spans="2:12" ht="15" customHeight="1">
      <c r="B92" s="97"/>
      <c r="C92" s="98"/>
      <c r="D92" s="98" t="s">
        <v>260</v>
      </c>
      <c r="E92" s="46"/>
      <c r="F92" s="46"/>
      <c r="G92" s="46"/>
      <c r="H92" s="47"/>
      <c r="I92" s="62">
        <v>159931630</v>
      </c>
      <c r="J92" s="63"/>
      <c r="K92" s="62">
        <v>135000530</v>
      </c>
      <c r="L92" s="63" t="s">
        <v>4</v>
      </c>
    </row>
    <row r="93" spans="2:12" ht="15" customHeight="1">
      <c r="B93" s="97"/>
      <c r="C93" s="98"/>
      <c r="D93" s="98" t="s">
        <v>261</v>
      </c>
      <c r="E93" s="46"/>
      <c r="F93" s="46"/>
      <c r="G93" s="46"/>
      <c r="H93" s="47"/>
      <c r="I93" s="62">
        <v>3975200</v>
      </c>
      <c r="J93" s="63"/>
      <c r="K93" s="62">
        <v>3843358</v>
      </c>
      <c r="L93" s="63" t="s">
        <v>4</v>
      </c>
    </row>
    <row r="94" spans="2:12" ht="15" customHeight="1">
      <c r="B94" s="97"/>
      <c r="C94" s="98"/>
      <c r="D94" s="98" t="s">
        <v>262</v>
      </c>
      <c r="E94" s="46"/>
      <c r="F94" s="46"/>
      <c r="G94" s="46"/>
      <c r="H94" s="47"/>
      <c r="I94" s="62">
        <v>287245452</v>
      </c>
      <c r="J94" s="63"/>
      <c r="K94" s="62">
        <v>267954846</v>
      </c>
      <c r="L94" s="63" t="s">
        <v>4</v>
      </c>
    </row>
    <row r="95" spans="2:12" ht="15" customHeight="1">
      <c r="B95" s="97"/>
      <c r="C95" s="98"/>
      <c r="D95" s="98" t="s">
        <v>263</v>
      </c>
      <c r="E95" s="46"/>
      <c r="F95" s="46"/>
      <c r="G95" s="46"/>
      <c r="H95" s="47"/>
      <c r="I95" s="62">
        <v>228511700</v>
      </c>
      <c r="J95" s="63"/>
      <c r="K95" s="62">
        <v>187710004</v>
      </c>
      <c r="L95" s="63" t="s">
        <v>4</v>
      </c>
    </row>
    <row r="96" spans="2:12" ht="15" customHeight="1">
      <c r="B96" s="97"/>
      <c r="C96" s="98"/>
      <c r="D96" s="98" t="s">
        <v>264</v>
      </c>
      <c r="E96" s="46"/>
      <c r="F96" s="46"/>
      <c r="G96" s="46"/>
      <c r="H96" s="47"/>
      <c r="I96" s="62">
        <v>128013101</v>
      </c>
      <c r="J96" s="63"/>
      <c r="K96" s="62">
        <v>84808171</v>
      </c>
      <c r="L96" s="63" t="s">
        <v>4</v>
      </c>
    </row>
    <row r="97" spans="2:12" ht="15" customHeight="1">
      <c r="B97" s="97"/>
      <c r="C97" s="98"/>
      <c r="D97" s="98" t="s">
        <v>265</v>
      </c>
      <c r="E97" s="46"/>
      <c r="F97" s="46"/>
      <c r="G97" s="46"/>
      <c r="H97" s="47"/>
      <c r="I97" s="62">
        <v>130048578</v>
      </c>
      <c r="J97" s="63"/>
      <c r="K97" s="62">
        <v>175342397</v>
      </c>
      <c r="L97" s="63" t="s">
        <v>4</v>
      </c>
    </row>
    <row r="98" spans="2:12" ht="15" customHeight="1">
      <c r="B98" s="97"/>
      <c r="C98" s="98"/>
      <c r="D98" s="98" t="s">
        <v>266</v>
      </c>
      <c r="E98" s="46"/>
      <c r="F98" s="46"/>
      <c r="G98" s="46"/>
      <c r="H98" s="47"/>
      <c r="I98" s="62">
        <v>327600512</v>
      </c>
      <c r="J98" s="63"/>
      <c r="K98" s="62">
        <v>388044336</v>
      </c>
      <c r="L98" s="63" t="s">
        <v>4</v>
      </c>
    </row>
    <row r="99" spans="2:12" ht="15" customHeight="1">
      <c r="B99" s="97"/>
      <c r="C99" s="98"/>
      <c r="D99" s="98" t="s">
        <v>267</v>
      </c>
      <c r="E99" s="46"/>
      <c r="F99" s="46"/>
      <c r="G99" s="46"/>
      <c r="H99" s="47"/>
      <c r="I99" s="62">
        <v>129755560</v>
      </c>
      <c r="J99" s="63"/>
      <c r="K99" s="62">
        <v>154845491</v>
      </c>
      <c r="L99" s="63" t="s">
        <v>4</v>
      </c>
    </row>
    <row r="100" spans="2:12" ht="15" customHeight="1">
      <c r="B100" s="97"/>
      <c r="C100" s="98"/>
      <c r="D100" s="98" t="s">
        <v>268</v>
      </c>
      <c r="E100" s="46"/>
      <c r="F100" s="46"/>
      <c r="G100" s="46"/>
      <c r="H100" s="47"/>
      <c r="I100" s="62">
        <v>608800741</v>
      </c>
      <c r="J100" s="63"/>
      <c r="K100" s="62">
        <v>508775132</v>
      </c>
      <c r="L100" s="63" t="s">
        <v>4</v>
      </c>
    </row>
    <row r="101" spans="2:12" ht="15" customHeight="1">
      <c r="B101" s="97"/>
      <c r="C101" s="98" t="s">
        <v>630</v>
      </c>
      <c r="D101" s="98"/>
      <c r="E101" s="46"/>
      <c r="F101" s="46"/>
      <c r="G101" s="46"/>
      <c r="H101" s="47"/>
      <c r="I101" s="62"/>
      <c r="J101" s="63">
        <f>SUM(I102:I103)</f>
        <v>0</v>
      </c>
      <c r="K101" s="62"/>
      <c r="L101" s="63">
        <f>SUM(K102:K103)</f>
        <v>34224381</v>
      </c>
    </row>
    <row r="102" spans="2:12" ht="15" customHeight="1">
      <c r="B102" s="97"/>
      <c r="C102" s="98"/>
      <c r="D102" s="98" t="s">
        <v>584</v>
      </c>
      <c r="E102" s="46"/>
      <c r="F102" s="46"/>
      <c r="G102" s="46"/>
      <c r="H102" s="47"/>
      <c r="I102" s="62">
        <v>0</v>
      </c>
      <c r="J102" s="63"/>
      <c r="K102" s="62">
        <v>34224381</v>
      </c>
      <c r="L102" s="63"/>
    </row>
    <row r="103" spans="2:12" ht="15" customHeight="1">
      <c r="B103" s="97"/>
      <c r="C103" s="98"/>
      <c r="D103" s="98" t="s">
        <v>660</v>
      </c>
      <c r="E103" s="46"/>
      <c r="F103" s="46"/>
      <c r="G103" s="46"/>
      <c r="H103" s="47"/>
      <c r="I103" s="62"/>
      <c r="J103" s="63"/>
      <c r="K103" s="62"/>
      <c r="L103" s="63"/>
    </row>
    <row r="104" spans="2:12" ht="15" customHeight="1">
      <c r="B104" s="97" t="s">
        <v>269</v>
      </c>
      <c r="C104" s="98"/>
      <c r="D104" s="98"/>
      <c r="E104" s="46"/>
      <c r="F104" s="46"/>
      <c r="G104" s="46"/>
      <c r="H104" s="47"/>
      <c r="I104" s="62"/>
      <c r="J104" s="63">
        <f>J11-J48</f>
        <v>10363382711</v>
      </c>
      <c r="K104" s="62"/>
      <c r="L104" s="63">
        <f>L11-L48</f>
        <v>30229658137</v>
      </c>
    </row>
    <row r="105" spans="2:12" ht="15" customHeight="1">
      <c r="B105" s="97" t="s">
        <v>270</v>
      </c>
      <c r="C105" s="98"/>
      <c r="D105" s="98"/>
      <c r="E105" s="46"/>
      <c r="F105" s="46"/>
      <c r="G105" s="46"/>
      <c r="H105" s="47"/>
      <c r="I105" s="62"/>
      <c r="J105" s="63">
        <f>SUM(J106,J108,J110)</f>
        <v>227902152</v>
      </c>
      <c r="K105" s="62"/>
      <c r="L105" s="63">
        <f>SUM(L106,L108,L110)</f>
        <v>81416931</v>
      </c>
    </row>
    <row r="106" spans="2:12" ht="15" customHeight="1">
      <c r="B106" s="97"/>
      <c r="C106" s="98" t="s">
        <v>271</v>
      </c>
      <c r="D106" s="98"/>
      <c r="E106" s="46"/>
      <c r="F106" s="46"/>
      <c r="G106" s="46"/>
      <c r="H106" s="47"/>
      <c r="I106" s="62"/>
      <c r="J106" s="63">
        <f>I107</f>
        <v>14415326</v>
      </c>
      <c r="K106" s="62"/>
      <c r="L106" s="63">
        <f>K107</f>
        <v>2266000</v>
      </c>
    </row>
    <row r="107" spans="2:12" ht="15" customHeight="1">
      <c r="B107" s="97"/>
      <c r="C107" s="98"/>
      <c r="D107" s="98" t="s">
        <v>272</v>
      </c>
      <c r="E107" s="46"/>
      <c r="F107" s="46"/>
      <c r="G107" s="46"/>
      <c r="H107" s="47"/>
      <c r="I107" s="62">
        <v>14415326</v>
      </c>
      <c r="J107" s="63"/>
      <c r="K107" s="62">
        <v>2266000</v>
      </c>
      <c r="L107" s="63" t="s">
        <v>4</v>
      </c>
    </row>
    <row r="108" spans="2:12" ht="15" customHeight="1">
      <c r="B108" s="97"/>
      <c r="C108" s="98" t="s">
        <v>662</v>
      </c>
      <c r="D108" s="98"/>
      <c r="E108" s="46"/>
      <c r="F108" s="46"/>
      <c r="G108" s="46"/>
      <c r="H108" s="47"/>
      <c r="I108" s="62"/>
      <c r="J108" s="63">
        <f>I109</f>
        <v>0</v>
      </c>
      <c r="K108" s="62"/>
      <c r="L108" s="63">
        <f>K109</f>
        <v>0</v>
      </c>
    </row>
    <row r="109" spans="2:12" ht="15" customHeight="1">
      <c r="B109" s="97"/>
      <c r="C109" s="98"/>
      <c r="D109" s="98" t="s">
        <v>663</v>
      </c>
      <c r="E109" s="46"/>
      <c r="F109" s="46"/>
      <c r="G109" s="46"/>
      <c r="H109" s="47"/>
      <c r="I109" s="62"/>
      <c r="J109" s="63"/>
      <c r="K109" s="62"/>
      <c r="L109" s="63"/>
    </row>
    <row r="110" spans="2:12" ht="15" customHeight="1">
      <c r="B110" s="97"/>
      <c r="C110" s="98" t="s">
        <v>661</v>
      </c>
      <c r="D110" s="98"/>
      <c r="E110" s="46"/>
      <c r="F110" s="46"/>
      <c r="G110" s="46"/>
      <c r="H110" s="47"/>
      <c r="I110" s="62"/>
      <c r="J110" s="63">
        <f>I111</f>
        <v>213486826</v>
      </c>
      <c r="K110" s="62"/>
      <c r="L110" s="63">
        <f>K111</f>
        <v>79150931</v>
      </c>
    </row>
    <row r="111" spans="2:12" ht="15" customHeight="1">
      <c r="B111" s="97"/>
      <c r="C111" s="98"/>
      <c r="D111" s="98" t="s">
        <v>274</v>
      </c>
      <c r="E111" s="46"/>
      <c r="F111" s="46"/>
      <c r="G111" s="46"/>
      <c r="H111" s="47"/>
      <c r="I111" s="62">
        <v>213486826</v>
      </c>
      <c r="J111" s="63"/>
      <c r="K111" s="62">
        <v>79150931</v>
      </c>
      <c r="L111" s="63" t="s">
        <v>4</v>
      </c>
    </row>
    <row r="112" spans="2:12" ht="15" customHeight="1">
      <c r="B112" s="97" t="s">
        <v>275</v>
      </c>
      <c r="C112" s="98"/>
      <c r="D112" s="98"/>
      <c r="E112" s="46"/>
      <c r="F112" s="46"/>
      <c r="G112" s="46"/>
      <c r="H112" s="47"/>
      <c r="I112" s="62"/>
      <c r="J112" s="63">
        <f>SUM(J113,J115,J117)</f>
        <v>256522262</v>
      </c>
      <c r="K112" s="62"/>
      <c r="L112" s="63">
        <f>SUM(L113,L115,L117)</f>
        <v>210406965</v>
      </c>
    </row>
    <row r="113" spans="1:12" ht="15" customHeight="1">
      <c r="B113" s="97"/>
      <c r="C113" s="98" t="s">
        <v>276</v>
      </c>
      <c r="D113" s="98"/>
      <c r="E113" s="46"/>
      <c r="F113" s="46"/>
      <c r="G113" s="46"/>
      <c r="H113" s="47"/>
      <c r="I113" s="62"/>
      <c r="J113" s="63">
        <f>I114</f>
        <v>807210</v>
      </c>
      <c r="K113" s="62"/>
      <c r="L113" s="63">
        <f>K114</f>
        <v>175534842</v>
      </c>
    </row>
    <row r="114" spans="1:12" ht="15" customHeight="1">
      <c r="B114" s="97"/>
      <c r="C114" s="98"/>
      <c r="D114" s="98" t="s">
        <v>277</v>
      </c>
      <c r="E114" s="46"/>
      <c r="F114" s="46"/>
      <c r="G114" s="46"/>
      <c r="H114" s="47"/>
      <c r="I114" s="62">
        <v>807210</v>
      </c>
      <c r="J114" s="63"/>
      <c r="K114" s="62">
        <v>175534842</v>
      </c>
      <c r="L114" s="63" t="s">
        <v>4</v>
      </c>
    </row>
    <row r="115" spans="1:12" s="51" customFormat="1" ht="15" customHeight="1">
      <c r="B115" s="97"/>
      <c r="C115" s="98" t="s">
        <v>585</v>
      </c>
      <c r="D115" s="98"/>
      <c r="E115" s="46"/>
      <c r="F115" s="46"/>
      <c r="G115" s="46"/>
      <c r="H115" s="47"/>
      <c r="I115" s="62"/>
      <c r="J115" s="63">
        <f>I116</f>
        <v>220854000</v>
      </c>
      <c r="K115" s="62"/>
      <c r="L115" s="63">
        <f>K116</f>
        <v>0</v>
      </c>
    </row>
    <row r="116" spans="1:12" ht="15" customHeight="1">
      <c r="B116" s="97"/>
      <c r="C116" s="98"/>
      <c r="D116" s="98" t="s">
        <v>586</v>
      </c>
      <c r="E116" s="49"/>
      <c r="F116" s="49"/>
      <c r="G116" s="49"/>
      <c r="H116" s="50"/>
      <c r="I116" s="62">
        <v>220854000</v>
      </c>
      <c r="J116" s="63" t="s">
        <v>4</v>
      </c>
      <c r="K116" s="62"/>
      <c r="L116" s="63" t="s">
        <v>4</v>
      </c>
    </row>
    <row r="117" spans="1:12" ht="15" customHeight="1">
      <c r="B117" s="97"/>
      <c r="C117" s="98" t="s">
        <v>587</v>
      </c>
      <c r="D117" s="98"/>
      <c r="E117" s="46"/>
      <c r="F117" s="46"/>
      <c r="G117" s="46"/>
      <c r="H117" s="47"/>
      <c r="I117" s="62"/>
      <c r="J117" s="63">
        <f>SUM(I118:I119)</f>
        <v>34861052</v>
      </c>
      <c r="K117" s="62"/>
      <c r="L117" s="63">
        <f>SUM(K118:K119)</f>
        <v>34872123</v>
      </c>
    </row>
    <row r="118" spans="1:12" ht="15" customHeight="1">
      <c r="B118" s="97"/>
      <c r="C118" s="98"/>
      <c r="D118" s="98" t="s">
        <v>588</v>
      </c>
      <c r="E118" s="46"/>
      <c r="F118" s="46"/>
      <c r="G118" s="46"/>
      <c r="H118" s="47"/>
      <c r="I118" s="62">
        <v>13851262</v>
      </c>
      <c r="J118" s="63"/>
      <c r="K118" s="62">
        <v>9500000</v>
      </c>
      <c r="L118" s="63"/>
    </row>
    <row r="119" spans="1:12" ht="15" customHeight="1">
      <c r="B119" s="97"/>
      <c r="C119" s="98"/>
      <c r="D119" s="98" t="s">
        <v>589</v>
      </c>
      <c r="E119" s="46"/>
      <c r="F119" s="46"/>
      <c r="G119" s="46"/>
      <c r="H119" s="47"/>
      <c r="I119" s="62">
        <v>21009790</v>
      </c>
      <c r="J119" s="63" t="s">
        <v>4</v>
      </c>
      <c r="K119" s="62">
        <v>25372123</v>
      </c>
      <c r="L119" s="63" t="s">
        <v>4</v>
      </c>
    </row>
    <row r="120" spans="1:12" ht="15" customHeight="1">
      <c r="B120" s="97" t="s">
        <v>590</v>
      </c>
      <c r="C120" s="98"/>
      <c r="D120" s="98"/>
      <c r="E120" s="46"/>
      <c r="F120" s="46"/>
      <c r="G120" s="46"/>
      <c r="H120" s="47"/>
      <c r="I120" s="62"/>
      <c r="J120" s="63">
        <f>J104+J105-J112</f>
        <v>10334762601</v>
      </c>
      <c r="K120" s="62"/>
      <c r="L120" s="63">
        <f>L104+L105-L112</f>
        <v>30100668103</v>
      </c>
    </row>
    <row r="121" spans="1:12" ht="15" customHeight="1">
      <c r="B121" s="97" t="s">
        <v>591</v>
      </c>
      <c r="C121" s="98"/>
      <c r="D121" s="98"/>
      <c r="E121" s="46"/>
      <c r="F121" s="46"/>
      <c r="G121" s="46"/>
      <c r="H121" s="47"/>
      <c r="I121" s="62"/>
      <c r="J121" s="63">
        <f>SUM(I122)</f>
        <v>2270930311</v>
      </c>
      <c r="K121" s="62"/>
      <c r="L121" s="63">
        <f>SUM(K122)</f>
        <v>7484883845</v>
      </c>
    </row>
    <row r="122" spans="1:12" ht="15" customHeight="1">
      <c r="A122" s="117"/>
      <c r="B122" s="97"/>
      <c r="C122" s="98" t="s">
        <v>282</v>
      </c>
      <c r="D122" s="98"/>
      <c r="E122" s="46"/>
      <c r="F122" s="46"/>
      <c r="G122" s="46"/>
      <c r="H122" s="47"/>
      <c r="I122" s="62">
        <v>2270930311</v>
      </c>
      <c r="J122" s="63"/>
      <c r="K122" s="62">
        <v>7484883845</v>
      </c>
      <c r="L122" s="63"/>
    </row>
    <row r="123" spans="1:12" ht="15" customHeight="1">
      <c r="B123" s="97" t="s">
        <v>592</v>
      </c>
      <c r="C123" s="98"/>
      <c r="D123" s="98"/>
      <c r="E123" s="46"/>
      <c r="F123" s="46"/>
      <c r="G123" s="46"/>
      <c r="H123" s="47"/>
      <c r="I123" s="62"/>
      <c r="J123" s="63">
        <f>J120-J121</f>
        <v>8063832290</v>
      </c>
      <c r="K123" s="62"/>
      <c r="L123" s="63">
        <f>L120-L121</f>
        <v>22615784258</v>
      </c>
    </row>
    <row r="124" spans="1:12" ht="15" customHeight="1">
      <c r="B124" s="97" t="s">
        <v>678</v>
      </c>
      <c r="C124" s="98"/>
      <c r="D124" s="98"/>
      <c r="E124" s="46"/>
      <c r="F124" s="46"/>
      <c r="G124" s="46"/>
      <c r="H124" s="47"/>
      <c r="I124" s="62"/>
      <c r="J124" s="63">
        <f>SUM(I125:I126)</f>
        <v>-60393802</v>
      </c>
      <c r="K124" s="62"/>
      <c r="L124" s="63">
        <f>SUM(K125:K126)</f>
        <v>-1104129986</v>
      </c>
    </row>
    <row r="125" spans="1:12" ht="15" customHeight="1">
      <c r="B125" s="97"/>
      <c r="C125" s="98" t="s">
        <v>593</v>
      </c>
      <c r="D125" s="98"/>
      <c r="E125" s="46"/>
      <c r="F125" s="46"/>
      <c r="G125" s="46"/>
      <c r="H125" s="47"/>
      <c r="I125" s="62">
        <v>-65710402</v>
      </c>
      <c r="J125" s="63"/>
      <c r="K125" s="62">
        <v>-1415551266</v>
      </c>
      <c r="L125" s="63"/>
    </row>
    <row r="126" spans="1:12" ht="15" customHeight="1">
      <c r="B126" s="97"/>
      <c r="C126" s="98" t="s">
        <v>679</v>
      </c>
      <c r="D126" s="98"/>
      <c r="E126" s="46"/>
      <c r="F126" s="46"/>
      <c r="G126" s="46"/>
      <c r="H126" s="47"/>
      <c r="I126" s="62">
        <v>5316600</v>
      </c>
      <c r="J126" s="63"/>
      <c r="K126" s="62">
        <v>311421280</v>
      </c>
      <c r="L126" s="63"/>
    </row>
    <row r="127" spans="1:12" ht="15" customHeight="1">
      <c r="B127" s="101" t="s">
        <v>548</v>
      </c>
      <c r="C127" s="102"/>
      <c r="D127" s="102"/>
      <c r="E127" s="103"/>
      <c r="F127" s="103"/>
      <c r="G127" s="103"/>
      <c r="H127" s="104"/>
      <c r="I127" s="105"/>
      <c r="J127" s="106">
        <f>J123+J124</f>
        <v>8003438488</v>
      </c>
      <c r="K127" s="105"/>
      <c r="L127" s="106">
        <f>L123+L124</f>
        <v>21511654272</v>
      </c>
    </row>
    <row r="128" spans="1:12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</sheetData>
  <mergeCells count="8">
    <mergeCell ref="B2:L2"/>
    <mergeCell ref="B5:L5"/>
    <mergeCell ref="B6:L6"/>
    <mergeCell ref="B9:H10"/>
    <mergeCell ref="I9:J9"/>
    <mergeCell ref="K9:L9"/>
    <mergeCell ref="I10:J10"/>
    <mergeCell ref="K10:L10"/>
  </mergeCells>
  <phoneticPr fontId="49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37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01"/>
  <sheetViews>
    <sheetView showGridLines="0" workbookViewId="0">
      <selection activeCell="B300" sqref="B300"/>
    </sheetView>
  </sheetViews>
  <sheetFormatPr defaultRowHeight="12"/>
  <cols>
    <col min="1" max="1" width="18.25" style="1" customWidth="1"/>
    <col min="2" max="7" width="2.125" style="1" customWidth="1"/>
    <col min="8" max="8" width="14.5" style="1" customWidth="1"/>
    <col min="9" max="9" width="13.875" style="4" bestFit="1" customWidth="1"/>
    <col min="10" max="10" width="14.875" style="4" bestFit="1" customWidth="1"/>
    <col min="11" max="11" width="13.875" style="4" bestFit="1" customWidth="1"/>
    <col min="12" max="12" width="15.25" style="4" bestFit="1" customWidth="1"/>
    <col min="13" max="14" width="9" style="1"/>
    <col min="15" max="15" width="9.125" style="1" bestFit="1" customWidth="1"/>
    <col min="16" max="16" width="9.75" style="1" bestFit="1" customWidth="1"/>
    <col min="17" max="16384" width="9" style="1"/>
  </cols>
  <sheetData>
    <row r="1" spans="2:16">
      <c r="P1" s="2"/>
    </row>
    <row r="2" spans="2:16" ht="16.5" customHeight="1">
      <c r="B2" s="164" t="s">
        <v>0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</row>
    <row r="3" spans="2:16">
      <c r="P3" s="3"/>
    </row>
    <row r="5" spans="2:16">
      <c r="B5" s="149" t="s">
        <v>288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</row>
    <row r="6" spans="2:16">
      <c r="B6" s="149" t="s">
        <v>289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</row>
    <row r="7" spans="2:16"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2:16"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2:16"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2:16" s="28" customFormat="1">
      <c r="B10" s="28" t="s">
        <v>290</v>
      </c>
      <c r="L10" s="29" t="s">
        <v>291</v>
      </c>
    </row>
    <row r="11" spans="2:16" ht="16.5" customHeight="1">
      <c r="B11" s="165" t="s">
        <v>293</v>
      </c>
      <c r="C11" s="166"/>
      <c r="D11" s="166"/>
      <c r="E11" s="166"/>
      <c r="F11" s="166"/>
      <c r="G11" s="166"/>
      <c r="H11" s="167"/>
      <c r="I11" s="144" t="s">
        <v>286</v>
      </c>
      <c r="J11" s="145"/>
      <c r="K11" s="144" t="s">
        <v>287</v>
      </c>
      <c r="L11" s="153" t="s">
        <v>1</v>
      </c>
    </row>
    <row r="12" spans="2:16" ht="16.5" customHeight="1">
      <c r="B12" s="168"/>
      <c r="C12" s="169"/>
      <c r="D12" s="169"/>
      <c r="E12" s="169"/>
      <c r="F12" s="169"/>
      <c r="G12" s="169"/>
      <c r="H12" s="170"/>
      <c r="I12" s="146" t="s">
        <v>2</v>
      </c>
      <c r="J12" s="147"/>
      <c r="K12" s="146" t="s">
        <v>2</v>
      </c>
      <c r="L12" s="154"/>
    </row>
    <row r="13" spans="2:16" s="20" customFormat="1" ht="18.75" customHeight="1">
      <c r="B13" s="21" t="s">
        <v>3</v>
      </c>
      <c r="C13" s="22"/>
      <c r="D13" s="22"/>
      <c r="E13" s="22"/>
      <c r="F13" s="22"/>
      <c r="G13" s="22"/>
      <c r="H13" s="23"/>
      <c r="I13" s="24" t="s">
        <v>4</v>
      </c>
      <c r="J13" s="25">
        <v>134675885632</v>
      </c>
      <c r="K13" s="26" t="s">
        <v>4</v>
      </c>
      <c r="L13" s="27">
        <v>111432917483</v>
      </c>
    </row>
    <row r="14" spans="2:16">
      <c r="B14" s="10"/>
      <c r="C14" s="11" t="s">
        <v>5</v>
      </c>
      <c r="D14" s="11"/>
      <c r="E14" s="11"/>
      <c r="F14" s="11"/>
      <c r="G14" s="11"/>
      <c r="H14" s="12"/>
      <c r="I14" s="8" t="s">
        <v>4</v>
      </c>
      <c r="J14" s="16">
        <v>15756601216</v>
      </c>
      <c r="K14" s="18" t="s">
        <v>4</v>
      </c>
      <c r="L14" s="6">
        <v>16066063801</v>
      </c>
    </row>
    <row r="15" spans="2:16">
      <c r="B15" s="10"/>
      <c r="C15" s="11"/>
      <c r="D15" s="11" t="s">
        <v>292</v>
      </c>
      <c r="E15" s="11"/>
      <c r="F15" s="11"/>
      <c r="G15" s="11"/>
      <c r="H15" s="12"/>
      <c r="I15" s="8">
        <v>11332583067</v>
      </c>
      <c r="J15" s="16" t="s">
        <v>4</v>
      </c>
      <c r="K15" s="18">
        <v>10199964442</v>
      </c>
      <c r="L15" s="6" t="s">
        <v>4</v>
      </c>
    </row>
    <row r="16" spans="2:16">
      <c r="B16" s="10"/>
      <c r="C16" s="11"/>
      <c r="D16" s="11"/>
      <c r="E16" s="11" t="s">
        <v>6</v>
      </c>
      <c r="F16" s="11"/>
      <c r="G16" s="11"/>
      <c r="H16" s="12"/>
      <c r="I16" s="8">
        <v>4197900535</v>
      </c>
      <c r="J16" s="16" t="s">
        <v>4</v>
      </c>
      <c r="K16" s="18">
        <v>3332159160</v>
      </c>
      <c r="L16" s="6" t="s">
        <v>4</v>
      </c>
    </row>
    <row r="17" spans="2:12">
      <c r="B17" s="10"/>
      <c r="C17" s="11"/>
      <c r="D17" s="11"/>
      <c r="E17" s="11"/>
      <c r="F17" s="11"/>
      <c r="G17" s="11"/>
      <c r="H17" s="12" t="s">
        <v>7</v>
      </c>
      <c r="I17" s="8">
        <v>4184967285</v>
      </c>
      <c r="J17" s="16" t="s">
        <v>4</v>
      </c>
      <c r="K17" s="18">
        <v>3326508410</v>
      </c>
      <c r="L17" s="6" t="s">
        <v>4</v>
      </c>
    </row>
    <row r="18" spans="2:12">
      <c r="B18" s="10"/>
      <c r="C18" s="11"/>
      <c r="D18" s="11"/>
      <c r="E18" s="11"/>
      <c r="F18" s="11"/>
      <c r="G18" s="11"/>
      <c r="H18" s="12" t="s">
        <v>8</v>
      </c>
      <c r="I18" s="8">
        <v>12933250</v>
      </c>
      <c r="J18" s="16" t="s">
        <v>4</v>
      </c>
      <c r="K18" s="18">
        <v>5650750</v>
      </c>
      <c r="L18" s="6" t="s">
        <v>4</v>
      </c>
    </row>
    <row r="19" spans="2:12">
      <c r="B19" s="10"/>
      <c r="C19" s="11"/>
      <c r="D19" s="11"/>
      <c r="E19" s="11" t="s">
        <v>9</v>
      </c>
      <c r="F19" s="11"/>
      <c r="G19" s="11"/>
      <c r="H19" s="12"/>
      <c r="I19" s="8">
        <v>1098910845</v>
      </c>
      <c r="J19" s="16" t="s">
        <v>4</v>
      </c>
      <c r="K19" s="18">
        <v>1540401406</v>
      </c>
      <c r="L19" s="6" t="s">
        <v>4</v>
      </c>
    </row>
    <row r="20" spans="2:12">
      <c r="B20" s="10"/>
      <c r="C20" s="11"/>
      <c r="D20" s="11"/>
      <c r="E20" s="11" t="s">
        <v>10</v>
      </c>
      <c r="F20" s="11"/>
      <c r="G20" s="11"/>
      <c r="H20" s="12"/>
      <c r="I20" s="8">
        <v>4797032360</v>
      </c>
      <c r="J20" s="16" t="s">
        <v>4</v>
      </c>
      <c r="K20" s="18">
        <v>4849056448</v>
      </c>
      <c r="L20" s="6" t="s">
        <v>4</v>
      </c>
    </row>
    <row r="21" spans="2:12">
      <c r="B21" s="10"/>
      <c r="C21" s="11"/>
      <c r="D21" s="11"/>
      <c r="E21" s="11"/>
      <c r="F21" s="11" t="s">
        <v>11</v>
      </c>
      <c r="G21" s="11"/>
      <c r="H21" s="12"/>
      <c r="I21" s="8">
        <v>1594573050</v>
      </c>
      <c r="J21" s="16" t="s">
        <v>4</v>
      </c>
      <c r="K21" s="18">
        <v>2106162530</v>
      </c>
      <c r="L21" s="6" t="s">
        <v>4</v>
      </c>
    </row>
    <row r="22" spans="2:12">
      <c r="B22" s="10"/>
      <c r="C22" s="11"/>
      <c r="D22" s="11"/>
      <c r="E22" s="11"/>
      <c r="F22" s="11"/>
      <c r="G22" s="11" t="s">
        <v>12</v>
      </c>
      <c r="H22" s="12"/>
      <c r="I22" s="8">
        <v>1433150290</v>
      </c>
      <c r="J22" s="16" t="s">
        <v>4</v>
      </c>
      <c r="K22" s="18">
        <v>1954441430</v>
      </c>
      <c r="L22" s="6" t="s">
        <v>4</v>
      </c>
    </row>
    <row r="23" spans="2:12">
      <c r="B23" s="10"/>
      <c r="C23" s="11"/>
      <c r="D23" s="11"/>
      <c r="E23" s="11"/>
      <c r="F23" s="11"/>
      <c r="G23" s="11" t="s">
        <v>13</v>
      </c>
      <c r="H23" s="12"/>
      <c r="I23" s="8">
        <v>22618760</v>
      </c>
      <c r="J23" s="16" t="s">
        <v>4</v>
      </c>
      <c r="K23" s="18">
        <v>12630560</v>
      </c>
      <c r="L23" s="6" t="s">
        <v>4</v>
      </c>
    </row>
    <row r="24" spans="2:12">
      <c r="B24" s="10"/>
      <c r="C24" s="11"/>
      <c r="D24" s="11"/>
      <c r="E24" s="11"/>
      <c r="F24" s="11"/>
      <c r="G24" s="11" t="s">
        <v>14</v>
      </c>
      <c r="H24" s="12"/>
      <c r="I24" s="8">
        <v>115785400</v>
      </c>
      <c r="J24" s="16" t="s">
        <v>4</v>
      </c>
      <c r="K24" s="18">
        <v>68290170</v>
      </c>
      <c r="L24" s="6" t="s">
        <v>4</v>
      </c>
    </row>
    <row r="25" spans="2:12">
      <c r="B25" s="10"/>
      <c r="C25" s="11"/>
      <c r="D25" s="11"/>
      <c r="E25" s="11"/>
      <c r="F25" s="11"/>
      <c r="G25" s="11" t="s">
        <v>15</v>
      </c>
      <c r="H25" s="12"/>
      <c r="I25" s="8">
        <v>22960000</v>
      </c>
      <c r="J25" s="16" t="s">
        <v>4</v>
      </c>
      <c r="K25" s="18">
        <v>70667370</v>
      </c>
      <c r="L25" s="6" t="s">
        <v>4</v>
      </c>
    </row>
    <row r="26" spans="2:12">
      <c r="B26" s="10"/>
      <c r="C26" s="11"/>
      <c r="D26" s="11"/>
      <c r="E26" s="11"/>
      <c r="F26" s="11"/>
      <c r="G26" s="11" t="s">
        <v>16</v>
      </c>
      <c r="H26" s="12"/>
      <c r="I26" s="8">
        <v>58600</v>
      </c>
      <c r="J26" s="16" t="s">
        <v>4</v>
      </c>
      <c r="K26" s="18">
        <v>133000</v>
      </c>
      <c r="L26" s="6" t="s">
        <v>4</v>
      </c>
    </row>
    <row r="27" spans="2:12">
      <c r="B27" s="10"/>
      <c r="C27" s="11"/>
      <c r="D27" s="11"/>
      <c r="E27" s="11"/>
      <c r="F27" s="11" t="s">
        <v>17</v>
      </c>
      <c r="G27" s="11"/>
      <c r="H27" s="12"/>
      <c r="I27" s="8">
        <v>3202459310</v>
      </c>
      <c r="J27" s="16" t="s">
        <v>4</v>
      </c>
      <c r="K27" s="18">
        <v>2742893918</v>
      </c>
      <c r="L27" s="6" t="s">
        <v>4</v>
      </c>
    </row>
    <row r="28" spans="2:12">
      <c r="B28" s="10"/>
      <c r="C28" s="11"/>
      <c r="D28" s="11"/>
      <c r="E28" s="11"/>
      <c r="F28" s="11"/>
      <c r="G28" s="11" t="s">
        <v>18</v>
      </c>
      <c r="H28" s="12"/>
      <c r="I28" s="8">
        <v>3202459310</v>
      </c>
      <c r="J28" s="16" t="s">
        <v>4</v>
      </c>
      <c r="K28" s="18">
        <v>2742893918</v>
      </c>
      <c r="L28" s="6" t="s">
        <v>4</v>
      </c>
    </row>
    <row r="29" spans="2:12">
      <c r="B29" s="10"/>
      <c r="C29" s="11"/>
      <c r="D29" s="11"/>
      <c r="E29" s="11" t="s">
        <v>19</v>
      </c>
      <c r="F29" s="11"/>
      <c r="G29" s="11"/>
      <c r="H29" s="12"/>
      <c r="I29" s="8">
        <v>130982983</v>
      </c>
      <c r="J29" s="16" t="s">
        <v>4</v>
      </c>
      <c r="K29" s="18">
        <v>189185680</v>
      </c>
      <c r="L29" s="6" t="s">
        <v>4</v>
      </c>
    </row>
    <row r="30" spans="2:12">
      <c r="B30" s="10"/>
      <c r="C30" s="11"/>
      <c r="D30" s="11"/>
      <c r="E30" s="11"/>
      <c r="F30" s="11" t="s">
        <v>20</v>
      </c>
      <c r="G30" s="11"/>
      <c r="H30" s="12"/>
      <c r="I30" s="8">
        <v>2706686</v>
      </c>
      <c r="J30" s="16" t="s">
        <v>4</v>
      </c>
      <c r="K30" s="18">
        <v>4811941</v>
      </c>
      <c r="L30" s="6" t="s">
        <v>4</v>
      </c>
    </row>
    <row r="31" spans="2:12">
      <c r="B31" s="10"/>
      <c r="C31" s="11"/>
      <c r="D31" s="11"/>
      <c r="E31" s="11"/>
      <c r="F31" s="11" t="s">
        <v>21</v>
      </c>
      <c r="G31" s="11"/>
      <c r="H31" s="12"/>
      <c r="I31" s="8">
        <v>23290387</v>
      </c>
      <c r="J31" s="16" t="s">
        <v>4</v>
      </c>
      <c r="K31" s="18">
        <v>17150668</v>
      </c>
      <c r="L31" s="6" t="s">
        <v>4</v>
      </c>
    </row>
    <row r="32" spans="2:12">
      <c r="B32" s="10"/>
      <c r="C32" s="11"/>
      <c r="D32" s="11"/>
      <c r="E32" s="11"/>
      <c r="F32" s="11" t="s">
        <v>22</v>
      </c>
      <c r="G32" s="11"/>
      <c r="H32" s="12"/>
      <c r="I32" s="8">
        <v>91621932</v>
      </c>
      <c r="J32" s="16" t="s">
        <v>4</v>
      </c>
      <c r="K32" s="18">
        <v>115199051</v>
      </c>
      <c r="L32" s="6" t="s">
        <v>4</v>
      </c>
    </row>
    <row r="33" spans="2:12">
      <c r="B33" s="10"/>
      <c r="C33" s="11"/>
      <c r="D33" s="11"/>
      <c r="E33" s="11"/>
      <c r="F33" s="11" t="s">
        <v>23</v>
      </c>
      <c r="G33" s="11"/>
      <c r="H33" s="12"/>
      <c r="I33" s="8">
        <v>7521689</v>
      </c>
      <c r="J33" s="16" t="s">
        <v>4</v>
      </c>
      <c r="K33" s="18">
        <v>973744</v>
      </c>
      <c r="L33" s="6" t="s">
        <v>4</v>
      </c>
    </row>
    <row r="34" spans="2:12">
      <c r="B34" s="10"/>
      <c r="C34" s="11"/>
      <c r="D34" s="11"/>
      <c r="E34" s="11"/>
      <c r="F34" s="11" t="s">
        <v>24</v>
      </c>
      <c r="G34" s="11"/>
      <c r="H34" s="12"/>
      <c r="I34" s="8">
        <v>5108547</v>
      </c>
      <c r="J34" s="16" t="s">
        <v>4</v>
      </c>
      <c r="K34" s="18">
        <v>50609807</v>
      </c>
      <c r="L34" s="6" t="s">
        <v>4</v>
      </c>
    </row>
    <row r="35" spans="2:12">
      <c r="B35" s="10"/>
      <c r="C35" s="11"/>
      <c r="D35" s="11"/>
      <c r="E35" s="11"/>
      <c r="F35" s="11" t="s">
        <v>25</v>
      </c>
      <c r="G35" s="11"/>
      <c r="H35" s="12"/>
      <c r="I35" s="8">
        <v>579105</v>
      </c>
      <c r="J35" s="16" t="s">
        <v>4</v>
      </c>
      <c r="K35" s="18">
        <v>440469</v>
      </c>
      <c r="L35" s="6" t="s">
        <v>4</v>
      </c>
    </row>
    <row r="36" spans="2:12">
      <c r="B36" s="10"/>
      <c r="C36" s="11"/>
      <c r="D36" s="11"/>
      <c r="E36" s="11"/>
      <c r="F36" s="11" t="s">
        <v>26</v>
      </c>
      <c r="G36" s="11"/>
      <c r="H36" s="12"/>
      <c r="I36" s="8">
        <v>154637</v>
      </c>
      <c r="J36" s="16" t="s">
        <v>4</v>
      </c>
      <c r="K36" s="18" t="s">
        <v>4</v>
      </c>
      <c r="L36" s="6" t="s">
        <v>4</v>
      </c>
    </row>
    <row r="37" spans="2:12">
      <c r="B37" s="10"/>
      <c r="C37" s="11"/>
      <c r="D37" s="11"/>
      <c r="E37" s="11" t="s">
        <v>27</v>
      </c>
      <c r="F37" s="11"/>
      <c r="G37" s="11"/>
      <c r="H37" s="12"/>
      <c r="I37" s="8">
        <v>1107555616</v>
      </c>
      <c r="J37" s="16" t="s">
        <v>4</v>
      </c>
      <c r="K37" s="18">
        <v>275952791</v>
      </c>
      <c r="L37" s="6" t="s">
        <v>4</v>
      </c>
    </row>
    <row r="38" spans="2:12">
      <c r="B38" s="10"/>
      <c r="C38" s="11"/>
      <c r="D38" s="11"/>
      <c r="E38" s="11"/>
      <c r="F38" s="11" t="s">
        <v>28</v>
      </c>
      <c r="G38" s="11"/>
      <c r="H38" s="12"/>
      <c r="I38" s="8">
        <v>521916936</v>
      </c>
      <c r="J38" s="16" t="s">
        <v>4</v>
      </c>
      <c r="K38" s="18">
        <v>171050562</v>
      </c>
      <c r="L38" s="6" t="s">
        <v>4</v>
      </c>
    </row>
    <row r="39" spans="2:12">
      <c r="B39" s="10"/>
      <c r="C39" s="11"/>
      <c r="D39" s="11"/>
      <c r="E39" s="11"/>
      <c r="F39" s="11" t="s">
        <v>29</v>
      </c>
      <c r="G39" s="11"/>
      <c r="H39" s="12"/>
      <c r="I39" s="8">
        <v>431083651</v>
      </c>
      <c r="J39" s="16" t="s">
        <v>4</v>
      </c>
      <c r="K39" s="18">
        <v>104902229</v>
      </c>
      <c r="L39" s="6" t="s">
        <v>4</v>
      </c>
    </row>
    <row r="40" spans="2:12">
      <c r="B40" s="10"/>
      <c r="C40" s="11"/>
      <c r="D40" s="11"/>
      <c r="E40" s="11"/>
      <c r="F40" s="11" t="s">
        <v>30</v>
      </c>
      <c r="G40" s="11"/>
      <c r="H40" s="12"/>
      <c r="I40" s="8">
        <v>154555029</v>
      </c>
      <c r="J40" s="16" t="s">
        <v>4</v>
      </c>
      <c r="K40" s="18" t="s">
        <v>4</v>
      </c>
      <c r="L40" s="6" t="s">
        <v>4</v>
      </c>
    </row>
    <row r="41" spans="2:12">
      <c r="B41" s="10"/>
      <c r="C41" s="11"/>
      <c r="D41" s="11"/>
      <c r="E41" s="11" t="s">
        <v>31</v>
      </c>
      <c r="F41" s="11"/>
      <c r="G41" s="11"/>
      <c r="H41" s="12"/>
      <c r="I41" s="8">
        <v>200728</v>
      </c>
      <c r="J41" s="16" t="s">
        <v>4</v>
      </c>
      <c r="K41" s="18">
        <v>13208957</v>
      </c>
      <c r="L41" s="6" t="s">
        <v>4</v>
      </c>
    </row>
    <row r="42" spans="2:12">
      <c r="B42" s="10"/>
      <c r="C42" s="11"/>
      <c r="D42" s="11"/>
      <c r="E42" s="11"/>
      <c r="F42" s="11" t="s">
        <v>32</v>
      </c>
      <c r="G42" s="11"/>
      <c r="H42" s="12"/>
      <c r="I42" s="8">
        <v>200728</v>
      </c>
      <c r="J42" s="16" t="s">
        <v>4</v>
      </c>
      <c r="K42" s="18">
        <v>9318885</v>
      </c>
      <c r="L42" s="6" t="s">
        <v>4</v>
      </c>
    </row>
    <row r="43" spans="2:12">
      <c r="B43" s="10"/>
      <c r="C43" s="11"/>
      <c r="D43" s="11"/>
      <c r="E43" s="11"/>
      <c r="F43" s="11" t="s">
        <v>33</v>
      </c>
      <c r="G43" s="11"/>
      <c r="H43" s="12"/>
      <c r="I43" s="8" t="s">
        <v>4</v>
      </c>
      <c r="J43" s="16" t="s">
        <v>4</v>
      </c>
      <c r="K43" s="18">
        <v>3890072</v>
      </c>
      <c r="L43" s="6" t="s">
        <v>4</v>
      </c>
    </row>
    <row r="44" spans="2:12">
      <c r="B44" s="10"/>
      <c r="C44" s="11"/>
      <c r="D44" s="11" t="s">
        <v>34</v>
      </c>
      <c r="E44" s="11"/>
      <c r="F44" s="11"/>
      <c r="G44" s="11"/>
      <c r="H44" s="12"/>
      <c r="I44" s="8">
        <v>2245493404</v>
      </c>
      <c r="J44" s="16" t="s">
        <v>4</v>
      </c>
      <c r="K44" s="18">
        <v>4828330136</v>
      </c>
      <c r="L44" s="6" t="s">
        <v>4</v>
      </c>
    </row>
    <row r="45" spans="2:12">
      <c r="B45" s="10"/>
      <c r="C45" s="11"/>
      <c r="D45" s="11"/>
      <c r="E45" s="11" t="s">
        <v>35</v>
      </c>
      <c r="F45" s="11"/>
      <c r="G45" s="11"/>
      <c r="H45" s="12"/>
      <c r="I45" s="8">
        <v>1830958904</v>
      </c>
      <c r="J45" s="16" t="s">
        <v>4</v>
      </c>
      <c r="K45" s="18">
        <v>4828330136</v>
      </c>
      <c r="L45" s="6" t="s">
        <v>4</v>
      </c>
    </row>
    <row r="46" spans="2:12">
      <c r="B46" s="10"/>
      <c r="C46" s="11"/>
      <c r="D46" s="11"/>
      <c r="E46" s="11"/>
      <c r="F46" s="11" t="s">
        <v>36</v>
      </c>
      <c r="G46" s="11"/>
      <c r="H46" s="12"/>
      <c r="I46" s="8" t="s">
        <v>4</v>
      </c>
      <c r="J46" s="16" t="s">
        <v>4</v>
      </c>
      <c r="K46" s="18">
        <v>1185030000</v>
      </c>
      <c r="L46" s="6" t="s">
        <v>4</v>
      </c>
    </row>
    <row r="47" spans="2:12">
      <c r="B47" s="10"/>
      <c r="C47" s="11"/>
      <c r="D47" s="11"/>
      <c r="E47" s="11"/>
      <c r="F47" s="11" t="s">
        <v>37</v>
      </c>
      <c r="G47" s="11"/>
      <c r="H47" s="12"/>
      <c r="I47" s="8">
        <v>1830958904</v>
      </c>
      <c r="J47" s="16" t="s">
        <v>4</v>
      </c>
      <c r="K47" s="18">
        <v>3643300136</v>
      </c>
      <c r="L47" s="6" t="s">
        <v>4</v>
      </c>
    </row>
    <row r="48" spans="2:12">
      <c r="B48" s="10"/>
      <c r="C48" s="11"/>
      <c r="D48" s="11"/>
      <c r="E48" s="11" t="s">
        <v>38</v>
      </c>
      <c r="F48" s="11"/>
      <c r="G48" s="11"/>
      <c r="H48" s="12"/>
      <c r="I48" s="8">
        <v>414534500</v>
      </c>
      <c r="J48" s="16" t="s">
        <v>4</v>
      </c>
      <c r="K48" s="18" t="s">
        <v>4</v>
      </c>
      <c r="L48" s="6" t="s">
        <v>4</v>
      </c>
    </row>
    <row r="49" spans="2:12">
      <c r="B49" s="10"/>
      <c r="C49" s="11"/>
      <c r="D49" s="11"/>
      <c r="E49" s="11"/>
      <c r="F49" s="11" t="s">
        <v>39</v>
      </c>
      <c r="G49" s="11"/>
      <c r="H49" s="12"/>
      <c r="I49" s="8">
        <v>414534500</v>
      </c>
      <c r="J49" s="16" t="s">
        <v>4</v>
      </c>
      <c r="K49" s="18" t="s">
        <v>4</v>
      </c>
      <c r="L49" s="6" t="s">
        <v>4</v>
      </c>
    </row>
    <row r="50" spans="2:12">
      <c r="B50" s="10"/>
      <c r="C50" s="11"/>
      <c r="D50" s="11" t="s">
        <v>40</v>
      </c>
      <c r="E50" s="11"/>
      <c r="F50" s="11"/>
      <c r="G50" s="11"/>
      <c r="H50" s="12"/>
      <c r="I50" s="8">
        <v>1000000</v>
      </c>
      <c r="J50" s="16" t="s">
        <v>4</v>
      </c>
      <c r="K50" s="18">
        <v>9000000</v>
      </c>
      <c r="L50" s="6" t="s">
        <v>4</v>
      </c>
    </row>
    <row r="51" spans="2:12">
      <c r="B51" s="10"/>
      <c r="C51" s="11"/>
      <c r="D51" s="11" t="s">
        <v>41</v>
      </c>
      <c r="E51" s="11"/>
      <c r="F51" s="11"/>
      <c r="G51" s="11"/>
      <c r="H51" s="12"/>
      <c r="I51" s="8">
        <v>245088504</v>
      </c>
      <c r="J51" s="16" t="s">
        <v>4</v>
      </c>
      <c r="K51" s="18">
        <v>322306381</v>
      </c>
      <c r="L51" s="6" t="s">
        <v>4</v>
      </c>
    </row>
    <row r="52" spans="2:12">
      <c r="B52" s="10"/>
      <c r="C52" s="11"/>
      <c r="D52" s="11"/>
      <c r="E52" s="11" t="s">
        <v>42</v>
      </c>
      <c r="F52" s="11"/>
      <c r="G52" s="11"/>
      <c r="H52" s="12"/>
      <c r="I52" s="8">
        <v>25461909</v>
      </c>
      <c r="J52" s="16" t="s">
        <v>4</v>
      </c>
      <c r="K52" s="18">
        <v>15254619</v>
      </c>
      <c r="L52" s="6" t="s">
        <v>4</v>
      </c>
    </row>
    <row r="53" spans="2:12">
      <c r="B53" s="10"/>
      <c r="C53" s="11"/>
      <c r="D53" s="11"/>
      <c r="E53" s="11" t="s">
        <v>43</v>
      </c>
      <c r="F53" s="11"/>
      <c r="G53" s="11"/>
      <c r="H53" s="12"/>
      <c r="I53" s="8">
        <v>219626595</v>
      </c>
      <c r="J53" s="16" t="s">
        <v>4</v>
      </c>
      <c r="K53" s="18">
        <v>307051762</v>
      </c>
      <c r="L53" s="6" t="s">
        <v>4</v>
      </c>
    </row>
    <row r="54" spans="2:12">
      <c r="B54" s="10"/>
      <c r="C54" s="11"/>
      <c r="D54" s="11" t="s">
        <v>44</v>
      </c>
      <c r="E54" s="11"/>
      <c r="F54" s="11"/>
      <c r="G54" s="11"/>
      <c r="H54" s="12"/>
      <c r="I54" s="8">
        <v>11624610</v>
      </c>
      <c r="J54" s="16" t="s">
        <v>4</v>
      </c>
      <c r="K54" s="18" t="s">
        <v>4</v>
      </c>
      <c r="L54" s="6" t="s">
        <v>4</v>
      </c>
    </row>
    <row r="55" spans="2:12">
      <c r="B55" s="10"/>
      <c r="C55" s="11"/>
      <c r="D55" s="11"/>
      <c r="E55" s="11" t="s">
        <v>45</v>
      </c>
      <c r="F55" s="11"/>
      <c r="G55" s="11"/>
      <c r="H55" s="12"/>
      <c r="I55" s="8">
        <v>11624610</v>
      </c>
      <c r="J55" s="16" t="s">
        <v>4</v>
      </c>
      <c r="K55" s="18" t="s">
        <v>4</v>
      </c>
      <c r="L55" s="6" t="s">
        <v>4</v>
      </c>
    </row>
    <row r="56" spans="2:12">
      <c r="B56" s="10"/>
      <c r="C56" s="11"/>
      <c r="D56" s="11" t="s">
        <v>46</v>
      </c>
      <c r="E56" s="11"/>
      <c r="F56" s="11"/>
      <c r="G56" s="11"/>
      <c r="H56" s="12"/>
      <c r="I56" s="8">
        <v>1782000000</v>
      </c>
      <c r="J56" s="16" t="s">
        <v>4</v>
      </c>
      <c r="K56" s="18">
        <v>559999999</v>
      </c>
      <c r="L56" s="6" t="s">
        <v>4</v>
      </c>
    </row>
    <row r="57" spans="2:12">
      <c r="B57" s="10"/>
      <c r="C57" s="11"/>
      <c r="D57" s="11"/>
      <c r="E57" s="11" t="s">
        <v>47</v>
      </c>
      <c r="F57" s="11"/>
      <c r="G57" s="11"/>
      <c r="H57" s="12"/>
      <c r="I57" s="8">
        <v>1782000000</v>
      </c>
      <c r="J57" s="16" t="s">
        <v>4</v>
      </c>
      <c r="K57" s="18">
        <v>559999999</v>
      </c>
      <c r="L57" s="6" t="s">
        <v>4</v>
      </c>
    </row>
    <row r="58" spans="2:12">
      <c r="B58" s="10"/>
      <c r="C58" s="11"/>
      <c r="D58" s="11" t="s">
        <v>48</v>
      </c>
      <c r="E58" s="11"/>
      <c r="F58" s="11"/>
      <c r="G58" s="11"/>
      <c r="H58" s="12"/>
      <c r="I58" s="8">
        <v>43000000</v>
      </c>
      <c r="J58" s="16" t="s">
        <v>4</v>
      </c>
      <c r="K58" s="18" t="s">
        <v>4</v>
      </c>
      <c r="L58" s="6" t="s">
        <v>4</v>
      </c>
    </row>
    <row r="59" spans="2:12">
      <c r="B59" s="10"/>
      <c r="C59" s="11"/>
      <c r="D59" s="11" t="s">
        <v>49</v>
      </c>
      <c r="E59" s="11"/>
      <c r="F59" s="11"/>
      <c r="G59" s="11"/>
      <c r="H59" s="12"/>
      <c r="I59" s="8">
        <v>95811631</v>
      </c>
      <c r="J59" s="16" t="s">
        <v>4</v>
      </c>
      <c r="K59" s="18">
        <v>146462843</v>
      </c>
      <c r="L59" s="6" t="s">
        <v>4</v>
      </c>
    </row>
    <row r="60" spans="2:12">
      <c r="B60" s="10"/>
      <c r="C60" s="11"/>
      <c r="D60" s="11"/>
      <c r="E60" s="11" t="s">
        <v>50</v>
      </c>
      <c r="F60" s="11"/>
      <c r="G60" s="11"/>
      <c r="H60" s="12"/>
      <c r="I60" s="8">
        <v>5912150</v>
      </c>
      <c r="J60" s="16" t="s">
        <v>4</v>
      </c>
      <c r="K60" s="18">
        <v>5769868</v>
      </c>
      <c r="L60" s="6" t="s">
        <v>4</v>
      </c>
    </row>
    <row r="61" spans="2:12">
      <c r="B61" s="10"/>
      <c r="C61" s="11"/>
      <c r="D61" s="11"/>
      <c r="E61" s="11" t="s">
        <v>51</v>
      </c>
      <c r="F61" s="11"/>
      <c r="G61" s="11"/>
      <c r="H61" s="12"/>
      <c r="I61" s="8">
        <v>204852</v>
      </c>
      <c r="J61" s="16" t="s">
        <v>4</v>
      </c>
      <c r="K61" s="18">
        <v>192410</v>
      </c>
      <c r="L61" s="6" t="s">
        <v>4</v>
      </c>
    </row>
    <row r="62" spans="2:12">
      <c r="B62" s="10"/>
      <c r="C62" s="11"/>
      <c r="D62" s="11"/>
      <c r="E62" s="11" t="s">
        <v>52</v>
      </c>
      <c r="F62" s="11"/>
      <c r="G62" s="11"/>
      <c r="H62" s="12"/>
      <c r="I62" s="8">
        <v>387100</v>
      </c>
      <c r="J62" s="16" t="s">
        <v>4</v>
      </c>
      <c r="K62" s="18">
        <v>295003</v>
      </c>
      <c r="L62" s="6" t="s">
        <v>4</v>
      </c>
    </row>
    <row r="63" spans="2:12">
      <c r="B63" s="10"/>
      <c r="C63" s="11"/>
      <c r="D63" s="11"/>
      <c r="E63" s="11" t="s">
        <v>53</v>
      </c>
      <c r="F63" s="11"/>
      <c r="G63" s="11"/>
      <c r="H63" s="12"/>
      <c r="I63" s="8">
        <v>11571448</v>
      </c>
      <c r="J63" s="16" t="s">
        <v>4</v>
      </c>
      <c r="K63" s="18">
        <v>10545662</v>
      </c>
      <c r="L63" s="6" t="s">
        <v>4</v>
      </c>
    </row>
    <row r="64" spans="2:12">
      <c r="B64" s="10"/>
      <c r="C64" s="11"/>
      <c r="D64" s="11"/>
      <c r="E64" s="11" t="s">
        <v>54</v>
      </c>
      <c r="F64" s="11"/>
      <c r="G64" s="11"/>
      <c r="H64" s="12"/>
      <c r="I64" s="8">
        <v>6807841</v>
      </c>
      <c r="J64" s="16" t="s">
        <v>4</v>
      </c>
      <c r="K64" s="18">
        <v>12183355</v>
      </c>
      <c r="L64" s="6" t="s">
        <v>4</v>
      </c>
    </row>
    <row r="65" spans="2:12">
      <c r="B65" s="10"/>
      <c r="C65" s="11"/>
      <c r="D65" s="11"/>
      <c r="E65" s="11" t="s">
        <v>55</v>
      </c>
      <c r="F65" s="11"/>
      <c r="G65" s="11"/>
      <c r="H65" s="12"/>
      <c r="I65" s="8" t="s">
        <v>4</v>
      </c>
      <c r="J65" s="16" t="s">
        <v>4</v>
      </c>
      <c r="K65" s="18">
        <v>12000</v>
      </c>
      <c r="L65" s="6" t="s">
        <v>4</v>
      </c>
    </row>
    <row r="66" spans="2:12">
      <c r="B66" s="10"/>
      <c r="C66" s="11"/>
      <c r="D66" s="11"/>
      <c r="E66" s="11" t="s">
        <v>56</v>
      </c>
      <c r="F66" s="11"/>
      <c r="G66" s="11"/>
      <c r="H66" s="12"/>
      <c r="I66" s="8">
        <v>10509873</v>
      </c>
      <c r="J66" s="16" t="s">
        <v>4</v>
      </c>
      <c r="K66" s="18">
        <v>7486588</v>
      </c>
      <c r="L66" s="6" t="s">
        <v>4</v>
      </c>
    </row>
    <row r="67" spans="2:12">
      <c r="B67" s="10"/>
      <c r="C67" s="11"/>
      <c r="D67" s="11"/>
      <c r="E67" s="11" t="s">
        <v>57</v>
      </c>
      <c r="F67" s="11"/>
      <c r="G67" s="11"/>
      <c r="H67" s="12"/>
      <c r="I67" s="8">
        <v>261299</v>
      </c>
      <c r="J67" s="16" t="s">
        <v>4</v>
      </c>
      <c r="K67" s="18" t="s">
        <v>4</v>
      </c>
      <c r="L67" s="6" t="s">
        <v>4</v>
      </c>
    </row>
    <row r="68" spans="2:12">
      <c r="B68" s="10"/>
      <c r="C68" s="11"/>
      <c r="D68" s="11"/>
      <c r="E68" s="11" t="s">
        <v>58</v>
      </c>
      <c r="F68" s="11"/>
      <c r="G68" s="11"/>
      <c r="H68" s="12"/>
      <c r="I68" s="8">
        <v>25229</v>
      </c>
      <c r="J68" s="16" t="s">
        <v>4</v>
      </c>
      <c r="K68" s="18" t="s">
        <v>4</v>
      </c>
      <c r="L68" s="6" t="s">
        <v>4</v>
      </c>
    </row>
    <row r="69" spans="2:12">
      <c r="B69" s="10"/>
      <c r="C69" s="11"/>
      <c r="D69" s="11"/>
      <c r="E69" s="11" t="s">
        <v>59</v>
      </c>
      <c r="F69" s="11"/>
      <c r="G69" s="11"/>
      <c r="H69" s="12"/>
      <c r="I69" s="8">
        <v>48683195</v>
      </c>
      <c r="J69" s="16" t="s">
        <v>4</v>
      </c>
      <c r="K69" s="18">
        <v>59098438</v>
      </c>
      <c r="L69" s="6" t="s">
        <v>4</v>
      </c>
    </row>
    <row r="70" spans="2:12">
      <c r="B70" s="10"/>
      <c r="C70" s="11"/>
      <c r="D70" s="11"/>
      <c r="E70" s="11" t="s">
        <v>60</v>
      </c>
      <c r="F70" s="11"/>
      <c r="G70" s="11"/>
      <c r="H70" s="12"/>
      <c r="I70" s="8">
        <v>4253580</v>
      </c>
      <c r="J70" s="16" t="s">
        <v>4</v>
      </c>
      <c r="K70" s="18">
        <v>2029750</v>
      </c>
      <c r="L70" s="6" t="s">
        <v>4</v>
      </c>
    </row>
    <row r="71" spans="2:12">
      <c r="B71" s="10"/>
      <c r="C71" s="11"/>
      <c r="D71" s="11"/>
      <c r="E71" s="11" t="s">
        <v>61</v>
      </c>
      <c r="F71" s="11"/>
      <c r="G71" s="11"/>
      <c r="H71" s="12"/>
      <c r="I71" s="8">
        <v>5323711</v>
      </c>
      <c r="J71" s="16" t="s">
        <v>4</v>
      </c>
      <c r="K71" s="18">
        <v>46649247</v>
      </c>
      <c r="L71" s="6" t="s">
        <v>4</v>
      </c>
    </row>
    <row r="72" spans="2:12">
      <c r="B72" s="10"/>
      <c r="C72" s="11"/>
      <c r="D72" s="11"/>
      <c r="E72" s="11" t="s">
        <v>62</v>
      </c>
      <c r="F72" s="11"/>
      <c r="G72" s="11"/>
      <c r="H72" s="12"/>
      <c r="I72" s="8">
        <v>225397</v>
      </c>
      <c r="J72" s="16" t="s">
        <v>4</v>
      </c>
      <c r="K72" s="18">
        <v>391555</v>
      </c>
      <c r="L72" s="6" t="s">
        <v>4</v>
      </c>
    </row>
    <row r="73" spans="2:12">
      <c r="B73" s="10"/>
      <c r="C73" s="11"/>
      <c r="D73" s="11"/>
      <c r="E73" s="11" t="s">
        <v>63</v>
      </c>
      <c r="F73" s="11"/>
      <c r="G73" s="11"/>
      <c r="H73" s="12"/>
      <c r="I73" s="8">
        <v>269539</v>
      </c>
      <c r="J73" s="16" t="s">
        <v>4</v>
      </c>
      <c r="K73" s="18">
        <v>388722</v>
      </c>
      <c r="L73" s="6" t="s">
        <v>4</v>
      </c>
    </row>
    <row r="74" spans="2:12">
      <c r="B74" s="10"/>
      <c r="C74" s="11"/>
      <c r="D74" s="11"/>
      <c r="E74" s="11" t="s">
        <v>64</v>
      </c>
      <c r="F74" s="11"/>
      <c r="G74" s="11"/>
      <c r="H74" s="12"/>
      <c r="I74" s="8">
        <v>147980</v>
      </c>
      <c r="J74" s="16" t="s">
        <v>4</v>
      </c>
      <c r="K74" s="18">
        <v>216146</v>
      </c>
      <c r="L74" s="6" t="s">
        <v>4</v>
      </c>
    </row>
    <row r="75" spans="2:12">
      <c r="B75" s="10"/>
      <c r="C75" s="11"/>
      <c r="D75" s="11"/>
      <c r="E75" s="11" t="s">
        <v>65</v>
      </c>
      <c r="F75" s="11"/>
      <c r="G75" s="11"/>
      <c r="H75" s="12"/>
      <c r="I75" s="8" t="s">
        <v>4</v>
      </c>
      <c r="J75" s="16" t="s">
        <v>4</v>
      </c>
      <c r="K75" s="18">
        <v>98143</v>
      </c>
      <c r="L75" s="6" t="s">
        <v>4</v>
      </c>
    </row>
    <row r="76" spans="2:12">
      <c r="B76" s="10"/>
      <c r="C76" s="11"/>
      <c r="D76" s="11"/>
      <c r="E76" s="11" t="s">
        <v>66</v>
      </c>
      <c r="F76" s="11"/>
      <c r="G76" s="11"/>
      <c r="H76" s="12"/>
      <c r="I76" s="8">
        <v>7120</v>
      </c>
      <c r="J76" s="16" t="s">
        <v>4</v>
      </c>
      <c r="K76" s="18">
        <v>2440</v>
      </c>
      <c r="L76" s="6" t="s">
        <v>4</v>
      </c>
    </row>
    <row r="77" spans="2:12">
      <c r="B77" s="10"/>
      <c r="C77" s="11"/>
      <c r="D77" s="11"/>
      <c r="E77" s="11" t="s">
        <v>67</v>
      </c>
      <c r="F77" s="11"/>
      <c r="G77" s="11"/>
      <c r="H77" s="12"/>
      <c r="I77" s="8">
        <v>1221317</v>
      </c>
      <c r="J77" s="16" t="s">
        <v>4</v>
      </c>
      <c r="K77" s="18">
        <v>1103516</v>
      </c>
      <c r="L77" s="6" t="s">
        <v>4</v>
      </c>
    </row>
    <row r="78" spans="2:12">
      <c r="B78" s="10"/>
      <c r="C78" s="11" t="s">
        <v>68</v>
      </c>
      <c r="D78" s="11"/>
      <c r="E78" s="11"/>
      <c r="F78" s="11"/>
      <c r="G78" s="11"/>
      <c r="H78" s="12"/>
      <c r="I78" s="8" t="s">
        <v>4</v>
      </c>
      <c r="J78" s="16">
        <v>21376988494</v>
      </c>
      <c r="K78" s="18" t="s">
        <v>4</v>
      </c>
      <c r="L78" s="6">
        <v>22755217371</v>
      </c>
    </row>
    <row r="79" spans="2:12">
      <c r="B79" s="10"/>
      <c r="C79" s="11"/>
      <c r="D79" s="11" t="s">
        <v>69</v>
      </c>
      <c r="E79" s="11"/>
      <c r="F79" s="11"/>
      <c r="G79" s="11"/>
      <c r="H79" s="12"/>
      <c r="I79" s="8">
        <v>12470206249</v>
      </c>
      <c r="J79" s="16" t="s">
        <v>4</v>
      </c>
      <c r="K79" s="18">
        <v>21142791677</v>
      </c>
      <c r="L79" s="6" t="s">
        <v>4</v>
      </c>
    </row>
    <row r="80" spans="2:12">
      <c r="B80" s="10"/>
      <c r="C80" s="11"/>
      <c r="D80" s="11"/>
      <c r="E80" s="11" t="s">
        <v>70</v>
      </c>
      <c r="F80" s="11"/>
      <c r="G80" s="11"/>
      <c r="H80" s="12"/>
      <c r="I80" s="8">
        <v>7412877249</v>
      </c>
      <c r="J80" s="16" t="s">
        <v>4</v>
      </c>
      <c r="K80" s="18">
        <v>4006003719</v>
      </c>
      <c r="L80" s="6" t="s">
        <v>4</v>
      </c>
    </row>
    <row r="81" spans="2:12">
      <c r="B81" s="10"/>
      <c r="C81" s="11"/>
      <c r="D81" s="11"/>
      <c r="E81" s="11"/>
      <c r="F81" s="11" t="s">
        <v>71</v>
      </c>
      <c r="G81" s="11"/>
      <c r="H81" s="12"/>
      <c r="I81" s="8">
        <v>7403826495</v>
      </c>
      <c r="J81" s="16" t="s">
        <v>4</v>
      </c>
      <c r="K81" s="18">
        <v>3985028905</v>
      </c>
      <c r="L81" s="6" t="s">
        <v>4</v>
      </c>
    </row>
    <row r="82" spans="2:12">
      <c r="B82" s="10"/>
      <c r="C82" s="11"/>
      <c r="D82" s="11"/>
      <c r="E82" s="11"/>
      <c r="F82" s="11" t="s">
        <v>72</v>
      </c>
      <c r="G82" s="11"/>
      <c r="H82" s="12"/>
      <c r="I82" s="8">
        <v>9050754</v>
      </c>
      <c r="J82" s="16" t="s">
        <v>4</v>
      </c>
      <c r="K82" s="18">
        <v>20974814</v>
      </c>
      <c r="L82" s="6" t="s">
        <v>4</v>
      </c>
    </row>
    <row r="83" spans="2:12">
      <c r="B83" s="10"/>
      <c r="C83" s="11"/>
      <c r="D83" s="11"/>
      <c r="E83" s="11" t="s">
        <v>73</v>
      </c>
      <c r="F83" s="11"/>
      <c r="G83" s="11"/>
      <c r="H83" s="12"/>
      <c r="I83" s="8">
        <v>4116260</v>
      </c>
      <c r="J83" s="16" t="s">
        <v>4</v>
      </c>
      <c r="K83" s="18">
        <v>178297714</v>
      </c>
      <c r="L83" s="6" t="s">
        <v>4</v>
      </c>
    </row>
    <row r="84" spans="2:12">
      <c r="B84" s="10"/>
      <c r="C84" s="11"/>
      <c r="D84" s="11"/>
      <c r="E84" s="11"/>
      <c r="F84" s="11" t="s">
        <v>74</v>
      </c>
      <c r="G84" s="11"/>
      <c r="H84" s="12"/>
      <c r="I84" s="8" t="s">
        <v>4</v>
      </c>
      <c r="J84" s="16" t="s">
        <v>4</v>
      </c>
      <c r="K84" s="18">
        <v>178297714</v>
      </c>
      <c r="L84" s="6" t="s">
        <v>4</v>
      </c>
    </row>
    <row r="85" spans="2:12">
      <c r="B85" s="10"/>
      <c r="C85" s="11"/>
      <c r="D85" s="11"/>
      <c r="E85" s="11"/>
      <c r="F85" s="11" t="s">
        <v>75</v>
      </c>
      <c r="G85" s="11"/>
      <c r="H85" s="12"/>
      <c r="I85" s="8">
        <v>4116260</v>
      </c>
      <c r="J85" s="16" t="s">
        <v>4</v>
      </c>
      <c r="K85" s="18" t="s">
        <v>4</v>
      </c>
      <c r="L85" s="6" t="s">
        <v>4</v>
      </c>
    </row>
    <row r="86" spans="2:12">
      <c r="B86" s="10"/>
      <c r="C86" s="11"/>
      <c r="D86" s="11"/>
      <c r="E86" s="11" t="s">
        <v>76</v>
      </c>
      <c r="F86" s="11"/>
      <c r="G86" s="11"/>
      <c r="H86" s="12"/>
      <c r="I86" s="8">
        <v>4576309129</v>
      </c>
      <c r="J86" s="16" t="s">
        <v>4</v>
      </c>
      <c r="K86" s="18">
        <v>16623256015</v>
      </c>
      <c r="L86" s="6" t="s">
        <v>4</v>
      </c>
    </row>
    <row r="87" spans="2:12">
      <c r="B87" s="10"/>
      <c r="C87" s="11"/>
      <c r="D87" s="11"/>
      <c r="E87" s="11"/>
      <c r="F87" s="11" t="s">
        <v>77</v>
      </c>
      <c r="G87" s="11"/>
      <c r="H87" s="12"/>
      <c r="I87" s="8">
        <v>4576309129</v>
      </c>
      <c r="J87" s="16" t="s">
        <v>4</v>
      </c>
      <c r="K87" s="18">
        <v>16623256015</v>
      </c>
      <c r="L87" s="6" t="s">
        <v>4</v>
      </c>
    </row>
    <row r="88" spans="2:12">
      <c r="B88" s="10"/>
      <c r="C88" s="11"/>
      <c r="D88" s="11"/>
      <c r="E88" s="11" t="s">
        <v>78</v>
      </c>
      <c r="F88" s="11"/>
      <c r="G88" s="11"/>
      <c r="H88" s="12"/>
      <c r="I88" s="8">
        <v>2700670</v>
      </c>
      <c r="J88" s="16" t="s">
        <v>4</v>
      </c>
      <c r="K88" s="18">
        <v>42799120</v>
      </c>
      <c r="L88" s="6" t="s">
        <v>4</v>
      </c>
    </row>
    <row r="89" spans="2:12">
      <c r="B89" s="10"/>
      <c r="C89" s="11"/>
      <c r="D89" s="11"/>
      <c r="E89" s="11" t="s">
        <v>79</v>
      </c>
      <c r="F89" s="11"/>
      <c r="G89" s="11"/>
      <c r="H89" s="12"/>
      <c r="I89" s="8">
        <v>393636399</v>
      </c>
      <c r="J89" s="16" t="s">
        <v>4</v>
      </c>
      <c r="K89" s="18">
        <v>292435109</v>
      </c>
      <c r="L89" s="6" t="s">
        <v>4</v>
      </c>
    </row>
    <row r="90" spans="2:12">
      <c r="B90" s="10"/>
      <c r="C90" s="11"/>
      <c r="D90" s="11"/>
      <c r="E90" s="11" t="s">
        <v>80</v>
      </c>
      <c r="F90" s="11"/>
      <c r="G90" s="11"/>
      <c r="H90" s="12"/>
      <c r="I90" s="8">
        <v>80566542</v>
      </c>
      <c r="J90" s="16" t="s">
        <v>4</v>
      </c>
      <c r="K90" s="18" t="s">
        <v>4</v>
      </c>
      <c r="L90" s="6" t="s">
        <v>4</v>
      </c>
    </row>
    <row r="91" spans="2:12">
      <c r="B91" s="10"/>
      <c r="C91" s="11"/>
      <c r="D91" s="11" t="s">
        <v>81</v>
      </c>
      <c r="E91" s="11"/>
      <c r="F91" s="11"/>
      <c r="G91" s="11"/>
      <c r="H91" s="12"/>
      <c r="I91" s="8">
        <v>1501026368</v>
      </c>
      <c r="J91" s="16" t="s">
        <v>4</v>
      </c>
      <c r="K91" s="18">
        <v>1391047535</v>
      </c>
      <c r="L91" s="6" t="s">
        <v>4</v>
      </c>
    </row>
    <row r="92" spans="2:12">
      <c r="B92" s="10"/>
      <c r="C92" s="11"/>
      <c r="D92" s="11"/>
      <c r="E92" s="11" t="s">
        <v>82</v>
      </c>
      <c r="F92" s="11"/>
      <c r="G92" s="11"/>
      <c r="H92" s="12"/>
      <c r="I92" s="8">
        <v>1123330755</v>
      </c>
      <c r="J92" s="16" t="s">
        <v>4</v>
      </c>
      <c r="K92" s="18">
        <v>103607183</v>
      </c>
      <c r="L92" s="6" t="s">
        <v>4</v>
      </c>
    </row>
    <row r="93" spans="2:12">
      <c r="B93" s="10"/>
      <c r="C93" s="11"/>
      <c r="D93" s="11"/>
      <c r="E93" s="11"/>
      <c r="F93" s="11" t="s">
        <v>83</v>
      </c>
      <c r="G93" s="11"/>
      <c r="H93" s="12"/>
      <c r="I93" s="8">
        <v>1109971195</v>
      </c>
      <c r="J93" s="16" t="s">
        <v>4</v>
      </c>
      <c r="K93" s="18">
        <v>103607183</v>
      </c>
      <c r="L93" s="6" t="s">
        <v>4</v>
      </c>
    </row>
    <row r="94" spans="2:12">
      <c r="B94" s="10"/>
      <c r="C94" s="11"/>
      <c r="D94" s="11"/>
      <c r="E94" s="11"/>
      <c r="F94" s="11" t="s">
        <v>84</v>
      </c>
      <c r="G94" s="11"/>
      <c r="H94" s="12"/>
      <c r="I94" s="8">
        <v>13359560</v>
      </c>
      <c r="J94" s="16" t="s">
        <v>4</v>
      </c>
      <c r="K94" s="18" t="s">
        <v>4</v>
      </c>
      <c r="L94" s="6" t="s">
        <v>4</v>
      </c>
    </row>
    <row r="95" spans="2:12">
      <c r="B95" s="10"/>
      <c r="C95" s="11"/>
      <c r="D95" s="11"/>
      <c r="E95" s="11" t="s">
        <v>85</v>
      </c>
      <c r="F95" s="11"/>
      <c r="G95" s="11"/>
      <c r="H95" s="12"/>
      <c r="I95" s="8">
        <v>124686810</v>
      </c>
      <c r="J95" s="16" t="s">
        <v>4</v>
      </c>
      <c r="K95" s="18">
        <v>1266425961</v>
      </c>
      <c r="L95" s="6" t="s">
        <v>4</v>
      </c>
    </row>
    <row r="96" spans="2:12">
      <c r="B96" s="10"/>
      <c r="C96" s="11"/>
      <c r="D96" s="11"/>
      <c r="E96" s="11" t="s">
        <v>86</v>
      </c>
      <c r="F96" s="11"/>
      <c r="G96" s="11"/>
      <c r="H96" s="12"/>
      <c r="I96" s="8">
        <v>253008803</v>
      </c>
      <c r="J96" s="16" t="s">
        <v>4</v>
      </c>
      <c r="K96" s="18">
        <v>21014391</v>
      </c>
      <c r="L96" s="6" t="s">
        <v>4</v>
      </c>
    </row>
    <row r="97" spans="2:12">
      <c r="B97" s="10"/>
      <c r="C97" s="11"/>
      <c r="D97" s="11"/>
      <c r="E97" s="11"/>
      <c r="F97" s="11"/>
      <c r="G97" s="11"/>
      <c r="H97" s="12"/>
      <c r="I97" s="8">
        <v>253008803</v>
      </c>
      <c r="J97" s="16" t="s">
        <v>4</v>
      </c>
      <c r="K97" s="18">
        <v>21014391</v>
      </c>
      <c r="L97" s="6" t="s">
        <v>4</v>
      </c>
    </row>
    <row r="98" spans="2:12">
      <c r="B98" s="10"/>
      <c r="C98" s="11"/>
      <c r="D98" s="11" t="s">
        <v>87</v>
      </c>
      <c r="E98" s="11"/>
      <c r="F98" s="11"/>
      <c r="G98" s="11"/>
      <c r="H98" s="12"/>
      <c r="I98" s="8">
        <v>766032175</v>
      </c>
      <c r="J98" s="16" t="s">
        <v>4</v>
      </c>
      <c r="K98" s="18">
        <v>221378159</v>
      </c>
      <c r="L98" s="6" t="s">
        <v>4</v>
      </c>
    </row>
    <row r="99" spans="2:12">
      <c r="B99" s="10"/>
      <c r="C99" s="11"/>
      <c r="D99" s="11"/>
      <c r="E99" s="11" t="s">
        <v>82</v>
      </c>
      <c r="F99" s="11"/>
      <c r="G99" s="11"/>
      <c r="H99" s="12"/>
      <c r="I99" s="8">
        <v>766032175</v>
      </c>
      <c r="J99" s="16" t="s">
        <v>4</v>
      </c>
      <c r="K99" s="18">
        <v>221378159</v>
      </c>
      <c r="L99" s="6" t="s">
        <v>4</v>
      </c>
    </row>
    <row r="100" spans="2:12">
      <c r="B100" s="10"/>
      <c r="C100" s="11"/>
      <c r="D100" s="11" t="s">
        <v>88</v>
      </c>
      <c r="E100" s="11"/>
      <c r="F100" s="11"/>
      <c r="G100" s="11"/>
      <c r="H100" s="12"/>
      <c r="I100" s="8">
        <v>6639723702</v>
      </c>
      <c r="J100" s="16" t="s">
        <v>4</v>
      </c>
      <c r="K100" s="18" t="s">
        <v>4</v>
      </c>
      <c r="L100" s="6" t="s">
        <v>4</v>
      </c>
    </row>
    <row r="101" spans="2:12">
      <c r="B101" s="10"/>
      <c r="C101" s="11"/>
      <c r="D101" s="11"/>
      <c r="E101" s="11" t="s">
        <v>89</v>
      </c>
      <c r="F101" s="11"/>
      <c r="G101" s="11"/>
      <c r="H101" s="12"/>
      <c r="I101" s="8">
        <v>6639723702</v>
      </c>
      <c r="J101" s="16" t="s">
        <v>4</v>
      </c>
      <c r="K101" s="18" t="s">
        <v>4</v>
      </c>
      <c r="L101" s="6" t="s">
        <v>4</v>
      </c>
    </row>
    <row r="102" spans="2:12">
      <c r="B102" s="10"/>
      <c r="C102" s="11"/>
      <c r="D102" s="11"/>
      <c r="E102" s="11"/>
      <c r="F102" s="11" t="s">
        <v>90</v>
      </c>
      <c r="G102" s="11"/>
      <c r="H102" s="12"/>
      <c r="I102" s="8">
        <v>6639723702</v>
      </c>
      <c r="J102" s="16" t="s">
        <v>4</v>
      </c>
      <c r="K102" s="18" t="s">
        <v>4</v>
      </c>
      <c r="L102" s="6" t="s">
        <v>4</v>
      </c>
    </row>
    <row r="103" spans="2:12">
      <c r="B103" s="10"/>
      <c r="C103" s="11" t="s">
        <v>91</v>
      </c>
      <c r="D103" s="11"/>
      <c r="E103" s="11"/>
      <c r="F103" s="11"/>
      <c r="G103" s="11"/>
      <c r="H103" s="12"/>
      <c r="I103" s="8" t="s">
        <v>4</v>
      </c>
      <c r="J103" s="16">
        <v>81499224829</v>
      </c>
      <c r="K103" s="18" t="s">
        <v>4</v>
      </c>
      <c r="L103" s="6">
        <v>58629365384</v>
      </c>
    </row>
    <row r="104" spans="2:12">
      <c r="B104" s="10"/>
      <c r="C104" s="11"/>
      <c r="D104" s="11" t="s">
        <v>92</v>
      </c>
      <c r="E104" s="11"/>
      <c r="F104" s="11"/>
      <c r="G104" s="11"/>
      <c r="H104" s="12"/>
      <c r="I104" s="8">
        <v>27992781060</v>
      </c>
      <c r="J104" s="16" t="s">
        <v>4</v>
      </c>
      <c r="K104" s="18">
        <v>28762339384</v>
      </c>
      <c r="L104" s="6" t="s">
        <v>4</v>
      </c>
    </row>
    <row r="105" spans="2:12">
      <c r="B105" s="10"/>
      <c r="C105" s="11"/>
      <c r="D105" s="11"/>
      <c r="E105" s="11" t="s">
        <v>93</v>
      </c>
      <c r="F105" s="11"/>
      <c r="G105" s="11"/>
      <c r="H105" s="12"/>
      <c r="I105" s="8">
        <v>26854381000</v>
      </c>
      <c r="J105" s="16" t="s">
        <v>4</v>
      </c>
      <c r="K105" s="18">
        <v>27281242750</v>
      </c>
      <c r="L105" s="6" t="s">
        <v>4</v>
      </c>
    </row>
    <row r="106" spans="2:12">
      <c r="B106" s="10"/>
      <c r="C106" s="11"/>
      <c r="D106" s="11"/>
      <c r="E106" s="11" t="s">
        <v>94</v>
      </c>
      <c r="F106" s="11"/>
      <c r="G106" s="11"/>
      <c r="H106" s="12"/>
      <c r="I106" s="8">
        <v>88290000</v>
      </c>
      <c r="J106" s="16" t="s">
        <v>4</v>
      </c>
      <c r="K106" s="18">
        <v>134818500</v>
      </c>
      <c r="L106" s="6" t="s">
        <v>4</v>
      </c>
    </row>
    <row r="107" spans="2:12">
      <c r="B107" s="10"/>
      <c r="C107" s="11"/>
      <c r="D107" s="11"/>
      <c r="E107" s="11" t="s">
        <v>95</v>
      </c>
      <c r="F107" s="11"/>
      <c r="G107" s="11"/>
      <c r="H107" s="12"/>
      <c r="I107" s="8">
        <v>1050110060</v>
      </c>
      <c r="J107" s="16" t="s">
        <v>4</v>
      </c>
      <c r="K107" s="18">
        <v>1346278134</v>
      </c>
      <c r="L107" s="6" t="s">
        <v>4</v>
      </c>
    </row>
    <row r="108" spans="2:12">
      <c r="B108" s="10"/>
      <c r="C108" s="11"/>
      <c r="D108" s="11" t="s">
        <v>96</v>
      </c>
      <c r="E108" s="11"/>
      <c r="F108" s="11"/>
      <c r="G108" s="11"/>
      <c r="H108" s="12"/>
      <c r="I108" s="8">
        <v>52918298000</v>
      </c>
      <c r="J108" s="16" t="s">
        <v>4</v>
      </c>
      <c r="K108" s="18">
        <v>29867026000</v>
      </c>
      <c r="L108" s="6" t="s">
        <v>4</v>
      </c>
    </row>
    <row r="109" spans="2:12">
      <c r="B109" s="10"/>
      <c r="C109" s="11"/>
      <c r="D109" s="11"/>
      <c r="E109" s="11" t="s">
        <v>97</v>
      </c>
      <c r="F109" s="11"/>
      <c r="G109" s="11"/>
      <c r="H109" s="12"/>
      <c r="I109" s="8">
        <v>52417180000</v>
      </c>
      <c r="J109" s="16" t="s">
        <v>4</v>
      </c>
      <c r="K109" s="18">
        <v>29072979000</v>
      </c>
      <c r="L109" s="6" t="s">
        <v>4</v>
      </c>
    </row>
    <row r="110" spans="2:12">
      <c r="B110" s="10"/>
      <c r="C110" s="11"/>
      <c r="D110" s="11"/>
      <c r="E110" s="11" t="s">
        <v>98</v>
      </c>
      <c r="F110" s="11"/>
      <c r="G110" s="11"/>
      <c r="H110" s="12"/>
      <c r="I110" s="8">
        <v>501118000</v>
      </c>
      <c r="J110" s="16" t="s">
        <v>4</v>
      </c>
      <c r="K110" s="18">
        <v>794047000</v>
      </c>
      <c r="L110" s="6" t="s">
        <v>4</v>
      </c>
    </row>
    <row r="111" spans="2:12">
      <c r="B111" s="10"/>
      <c r="C111" s="11"/>
      <c r="D111" s="11" t="s">
        <v>99</v>
      </c>
      <c r="E111" s="11"/>
      <c r="F111" s="11"/>
      <c r="G111" s="11"/>
      <c r="H111" s="12"/>
      <c r="I111" s="8">
        <v>588145769</v>
      </c>
      <c r="J111" s="16" t="s">
        <v>4</v>
      </c>
      <c r="K111" s="18" t="s">
        <v>4</v>
      </c>
      <c r="L111" s="6" t="s">
        <v>4</v>
      </c>
    </row>
    <row r="112" spans="2:12">
      <c r="B112" s="10"/>
      <c r="C112" s="11"/>
      <c r="D112" s="11"/>
      <c r="E112" s="11" t="s">
        <v>100</v>
      </c>
      <c r="F112" s="11"/>
      <c r="G112" s="11"/>
      <c r="H112" s="12"/>
      <c r="I112" s="8">
        <v>192434029</v>
      </c>
      <c r="J112" s="16" t="s">
        <v>4</v>
      </c>
      <c r="K112" s="18" t="s">
        <v>4</v>
      </c>
      <c r="L112" s="6" t="s">
        <v>4</v>
      </c>
    </row>
    <row r="113" spans="2:12">
      <c r="B113" s="10"/>
      <c r="C113" s="11"/>
      <c r="D113" s="11"/>
      <c r="E113" s="11" t="s">
        <v>101</v>
      </c>
      <c r="F113" s="11"/>
      <c r="G113" s="11"/>
      <c r="H113" s="12"/>
      <c r="I113" s="8">
        <v>392068926</v>
      </c>
      <c r="J113" s="16" t="s">
        <v>4</v>
      </c>
      <c r="K113" s="18" t="s">
        <v>4</v>
      </c>
      <c r="L113" s="6" t="s">
        <v>4</v>
      </c>
    </row>
    <row r="114" spans="2:12">
      <c r="B114" s="10"/>
      <c r="C114" s="11"/>
      <c r="D114" s="11"/>
      <c r="E114" s="11" t="s">
        <v>102</v>
      </c>
      <c r="F114" s="11"/>
      <c r="G114" s="11"/>
      <c r="H114" s="12"/>
      <c r="I114" s="8">
        <v>3642814</v>
      </c>
      <c r="J114" s="16" t="s">
        <v>4</v>
      </c>
      <c r="K114" s="18" t="s">
        <v>4</v>
      </c>
      <c r="L114" s="6" t="s">
        <v>4</v>
      </c>
    </row>
    <row r="115" spans="2:12">
      <c r="B115" s="10"/>
      <c r="C115" s="11" t="s">
        <v>103</v>
      </c>
      <c r="D115" s="11"/>
      <c r="E115" s="11"/>
      <c r="F115" s="11"/>
      <c r="G115" s="11"/>
      <c r="H115" s="12"/>
      <c r="I115" s="8" t="s">
        <v>4</v>
      </c>
      <c r="J115" s="16">
        <v>13262558750</v>
      </c>
      <c r="K115" s="18" t="s">
        <v>4</v>
      </c>
      <c r="L115" s="6">
        <v>10840467944</v>
      </c>
    </row>
    <row r="116" spans="2:12">
      <c r="B116" s="10"/>
      <c r="C116" s="11"/>
      <c r="D116" s="11" t="s">
        <v>104</v>
      </c>
      <c r="E116" s="11"/>
      <c r="F116" s="11"/>
      <c r="G116" s="11"/>
      <c r="H116" s="12"/>
      <c r="I116" s="8">
        <v>924533340</v>
      </c>
      <c r="J116" s="16" t="s">
        <v>4</v>
      </c>
      <c r="K116" s="18">
        <v>1144668122</v>
      </c>
      <c r="L116" s="6" t="s">
        <v>4</v>
      </c>
    </row>
    <row r="117" spans="2:12">
      <c r="B117" s="10"/>
      <c r="C117" s="11"/>
      <c r="D117" s="11"/>
      <c r="E117" s="11" t="s">
        <v>105</v>
      </c>
      <c r="F117" s="11"/>
      <c r="G117" s="11"/>
      <c r="H117" s="12"/>
      <c r="I117" s="8">
        <v>798385176</v>
      </c>
      <c r="J117" s="16" t="s">
        <v>4</v>
      </c>
      <c r="K117" s="18">
        <v>970810385</v>
      </c>
      <c r="L117" s="6" t="s">
        <v>4</v>
      </c>
    </row>
    <row r="118" spans="2:12">
      <c r="B118" s="10"/>
      <c r="C118" s="11"/>
      <c r="D118" s="11"/>
      <c r="E118" s="11" t="s">
        <v>106</v>
      </c>
      <c r="F118" s="11"/>
      <c r="G118" s="11"/>
      <c r="H118" s="12"/>
      <c r="I118" s="8">
        <v>103567888</v>
      </c>
      <c r="J118" s="16" t="s">
        <v>4</v>
      </c>
      <c r="K118" s="18">
        <v>153421971</v>
      </c>
      <c r="L118" s="6" t="s">
        <v>4</v>
      </c>
    </row>
    <row r="119" spans="2:12">
      <c r="B119" s="10"/>
      <c r="C119" s="11"/>
      <c r="D119" s="11"/>
      <c r="E119" s="11" t="s">
        <v>107</v>
      </c>
      <c r="F119" s="11"/>
      <c r="G119" s="11"/>
      <c r="H119" s="12"/>
      <c r="I119" s="8">
        <v>22580276</v>
      </c>
      <c r="J119" s="16" t="s">
        <v>4</v>
      </c>
      <c r="K119" s="18">
        <v>20435766</v>
      </c>
      <c r="L119" s="6" t="s">
        <v>4</v>
      </c>
    </row>
    <row r="120" spans="2:12">
      <c r="B120" s="10"/>
      <c r="C120" s="11"/>
      <c r="D120" s="11" t="s">
        <v>108</v>
      </c>
      <c r="E120" s="11"/>
      <c r="F120" s="11"/>
      <c r="G120" s="11"/>
      <c r="H120" s="12"/>
      <c r="I120" s="8">
        <v>6400661464</v>
      </c>
      <c r="J120" s="16" t="s">
        <v>4</v>
      </c>
      <c r="K120" s="18">
        <v>4700575698</v>
      </c>
      <c r="L120" s="6" t="s">
        <v>4</v>
      </c>
    </row>
    <row r="121" spans="2:12">
      <c r="B121" s="10"/>
      <c r="C121" s="11"/>
      <c r="D121" s="11"/>
      <c r="E121" s="11" t="s">
        <v>109</v>
      </c>
      <c r="F121" s="11"/>
      <c r="G121" s="11"/>
      <c r="H121" s="12"/>
      <c r="I121" s="8">
        <v>6087726285</v>
      </c>
      <c r="J121" s="16" t="s">
        <v>4</v>
      </c>
      <c r="K121" s="18">
        <v>4700575698</v>
      </c>
      <c r="L121" s="6" t="s">
        <v>4</v>
      </c>
    </row>
    <row r="122" spans="2:12">
      <c r="B122" s="10"/>
      <c r="C122" s="11"/>
      <c r="D122" s="11"/>
      <c r="E122" s="11" t="s">
        <v>110</v>
      </c>
      <c r="F122" s="11"/>
      <c r="G122" s="11"/>
      <c r="H122" s="12"/>
      <c r="I122" s="8">
        <v>312935179</v>
      </c>
      <c r="J122" s="16" t="s">
        <v>4</v>
      </c>
      <c r="K122" s="18" t="s">
        <v>4</v>
      </c>
      <c r="L122" s="6" t="s">
        <v>4</v>
      </c>
    </row>
    <row r="123" spans="2:12">
      <c r="B123" s="10"/>
      <c r="C123" s="11"/>
      <c r="D123" s="11" t="s">
        <v>111</v>
      </c>
      <c r="E123" s="11"/>
      <c r="F123" s="11"/>
      <c r="G123" s="11"/>
      <c r="H123" s="12"/>
      <c r="I123" s="8">
        <v>5646734559</v>
      </c>
      <c r="J123" s="16" t="s">
        <v>4</v>
      </c>
      <c r="K123" s="18">
        <v>4682703189</v>
      </c>
      <c r="L123" s="6" t="s">
        <v>4</v>
      </c>
    </row>
    <row r="124" spans="2:12">
      <c r="B124" s="10"/>
      <c r="C124" s="11"/>
      <c r="D124" s="11"/>
      <c r="E124" s="11" t="s">
        <v>112</v>
      </c>
      <c r="F124" s="11"/>
      <c r="G124" s="11"/>
      <c r="H124" s="12"/>
      <c r="I124" s="8">
        <v>34654790</v>
      </c>
      <c r="J124" s="16" t="s">
        <v>4</v>
      </c>
      <c r="K124" s="18">
        <v>632876</v>
      </c>
      <c r="L124" s="6" t="s">
        <v>4</v>
      </c>
    </row>
    <row r="125" spans="2:12">
      <c r="B125" s="10"/>
      <c r="C125" s="11"/>
      <c r="D125" s="11"/>
      <c r="E125" s="11" t="s">
        <v>113</v>
      </c>
      <c r="F125" s="11"/>
      <c r="G125" s="11"/>
      <c r="H125" s="12"/>
      <c r="I125" s="8">
        <v>5608256578</v>
      </c>
      <c r="J125" s="16" t="s">
        <v>4</v>
      </c>
      <c r="K125" s="18">
        <v>4682007299</v>
      </c>
      <c r="L125" s="6" t="s">
        <v>4</v>
      </c>
    </row>
    <row r="126" spans="2:12">
      <c r="B126" s="10"/>
      <c r="C126" s="11"/>
      <c r="D126" s="11"/>
      <c r="E126" s="11"/>
      <c r="F126" s="11" t="s">
        <v>114</v>
      </c>
      <c r="G126" s="11"/>
      <c r="H126" s="12"/>
      <c r="I126" s="8">
        <v>3904091304</v>
      </c>
      <c r="J126" s="16" t="s">
        <v>4</v>
      </c>
      <c r="K126" s="18">
        <v>2526059940</v>
      </c>
      <c r="L126" s="6" t="s">
        <v>4</v>
      </c>
    </row>
    <row r="127" spans="2:12">
      <c r="B127" s="10"/>
      <c r="C127" s="11"/>
      <c r="D127" s="11"/>
      <c r="E127" s="11"/>
      <c r="F127" s="11" t="s">
        <v>115</v>
      </c>
      <c r="G127" s="11"/>
      <c r="H127" s="12"/>
      <c r="I127" s="8">
        <v>1704165274</v>
      </c>
      <c r="J127" s="16" t="s">
        <v>4</v>
      </c>
      <c r="K127" s="18">
        <v>2155947359</v>
      </c>
      <c r="L127" s="6" t="s">
        <v>4</v>
      </c>
    </row>
    <row r="128" spans="2:12">
      <c r="B128" s="10"/>
      <c r="C128" s="11"/>
      <c r="D128" s="11"/>
      <c r="E128" s="11"/>
      <c r="F128" s="11"/>
      <c r="G128" s="11" t="s">
        <v>116</v>
      </c>
      <c r="H128" s="12"/>
      <c r="I128" s="8">
        <v>1689797038</v>
      </c>
      <c r="J128" s="16" t="s">
        <v>4</v>
      </c>
      <c r="K128" s="18">
        <v>2141733473</v>
      </c>
      <c r="L128" s="6" t="s">
        <v>4</v>
      </c>
    </row>
    <row r="129" spans="2:12">
      <c r="B129" s="10"/>
      <c r="C129" s="11"/>
      <c r="D129" s="11"/>
      <c r="E129" s="11"/>
      <c r="F129" s="11"/>
      <c r="G129" s="11" t="s">
        <v>117</v>
      </c>
      <c r="H129" s="12"/>
      <c r="I129" s="8">
        <v>14368236</v>
      </c>
      <c r="J129" s="16" t="s">
        <v>4</v>
      </c>
      <c r="K129" s="18">
        <v>14213886</v>
      </c>
      <c r="L129" s="6" t="s">
        <v>4</v>
      </c>
    </row>
    <row r="130" spans="2:12">
      <c r="B130" s="10"/>
      <c r="C130" s="11"/>
      <c r="D130" s="11"/>
      <c r="E130" s="11" t="s">
        <v>118</v>
      </c>
      <c r="F130" s="11"/>
      <c r="G130" s="11"/>
      <c r="H130" s="12"/>
      <c r="I130" s="8">
        <v>3823191</v>
      </c>
      <c r="J130" s="16" t="s">
        <v>4</v>
      </c>
      <c r="K130" s="18">
        <v>63014</v>
      </c>
      <c r="L130" s="6" t="s">
        <v>4</v>
      </c>
    </row>
    <row r="131" spans="2:12">
      <c r="B131" s="10"/>
      <c r="C131" s="11"/>
      <c r="D131" s="11" t="s">
        <v>119</v>
      </c>
      <c r="E131" s="11"/>
      <c r="F131" s="11"/>
      <c r="G131" s="11"/>
      <c r="H131" s="12"/>
      <c r="I131" s="8">
        <v>290629387</v>
      </c>
      <c r="J131" s="16" t="s">
        <v>4</v>
      </c>
      <c r="K131" s="18">
        <v>312520935</v>
      </c>
      <c r="L131" s="6" t="s">
        <v>4</v>
      </c>
    </row>
    <row r="132" spans="2:12">
      <c r="B132" s="10"/>
      <c r="C132" s="11"/>
      <c r="D132" s="11"/>
      <c r="E132" s="11" t="s">
        <v>120</v>
      </c>
      <c r="F132" s="11"/>
      <c r="G132" s="11"/>
      <c r="H132" s="12"/>
      <c r="I132" s="8">
        <v>179582250</v>
      </c>
      <c r="J132" s="16" t="s">
        <v>4</v>
      </c>
      <c r="K132" s="18">
        <v>191464578</v>
      </c>
      <c r="L132" s="6" t="s">
        <v>4</v>
      </c>
    </row>
    <row r="133" spans="2:12">
      <c r="B133" s="10"/>
      <c r="C133" s="11"/>
      <c r="D133" s="11"/>
      <c r="E133" s="11" t="s">
        <v>121</v>
      </c>
      <c r="F133" s="11"/>
      <c r="G133" s="11"/>
      <c r="H133" s="12"/>
      <c r="I133" s="8">
        <v>111047137</v>
      </c>
      <c r="J133" s="16" t="s">
        <v>4</v>
      </c>
      <c r="K133" s="18">
        <v>121056357</v>
      </c>
      <c r="L133" s="6" t="s">
        <v>4</v>
      </c>
    </row>
    <row r="134" spans="2:12">
      <c r="B134" s="10"/>
      <c r="C134" s="11"/>
      <c r="D134" s="11"/>
      <c r="E134" s="11"/>
      <c r="F134" s="11" t="s">
        <v>122</v>
      </c>
      <c r="G134" s="11"/>
      <c r="H134" s="12"/>
      <c r="I134" s="8">
        <v>962067</v>
      </c>
      <c r="J134" s="16" t="s">
        <v>4</v>
      </c>
      <c r="K134" s="18">
        <v>1144164</v>
      </c>
      <c r="L134" s="6" t="s">
        <v>4</v>
      </c>
    </row>
    <row r="135" spans="2:12">
      <c r="B135" s="10"/>
      <c r="C135" s="11"/>
      <c r="D135" s="11"/>
      <c r="E135" s="11"/>
      <c r="F135" s="11" t="s">
        <v>123</v>
      </c>
      <c r="G135" s="11"/>
      <c r="H135" s="12"/>
      <c r="I135" s="8">
        <v>110085070</v>
      </c>
      <c r="J135" s="16" t="s">
        <v>4</v>
      </c>
      <c r="K135" s="18">
        <v>119912193</v>
      </c>
      <c r="L135" s="6" t="s">
        <v>4</v>
      </c>
    </row>
    <row r="136" spans="2:12">
      <c r="B136" s="10"/>
      <c r="C136" s="11" t="s">
        <v>124</v>
      </c>
      <c r="D136" s="11"/>
      <c r="E136" s="11"/>
      <c r="F136" s="11"/>
      <c r="G136" s="11"/>
      <c r="H136" s="12"/>
      <c r="I136" s="8" t="s">
        <v>4</v>
      </c>
      <c r="J136" s="16">
        <v>19036200</v>
      </c>
      <c r="K136" s="18" t="s">
        <v>4</v>
      </c>
      <c r="L136" s="6">
        <v>10837704</v>
      </c>
    </row>
    <row r="137" spans="2:12">
      <c r="B137" s="10"/>
      <c r="C137" s="11"/>
      <c r="D137" s="11" t="s">
        <v>125</v>
      </c>
      <c r="E137" s="11"/>
      <c r="F137" s="11"/>
      <c r="G137" s="11"/>
      <c r="H137" s="12"/>
      <c r="I137" s="8">
        <v>19036200</v>
      </c>
      <c r="J137" s="16" t="s">
        <v>4</v>
      </c>
      <c r="K137" s="18">
        <v>10837704</v>
      </c>
      <c r="L137" s="6" t="s">
        <v>4</v>
      </c>
    </row>
    <row r="138" spans="2:12">
      <c r="B138" s="10"/>
      <c r="C138" s="11" t="s">
        <v>126</v>
      </c>
      <c r="D138" s="11"/>
      <c r="E138" s="11"/>
      <c r="F138" s="11"/>
      <c r="G138" s="11"/>
      <c r="H138" s="12"/>
      <c r="I138" s="8" t="s">
        <v>4</v>
      </c>
      <c r="J138" s="16">
        <v>347047637</v>
      </c>
      <c r="K138" s="18" t="s">
        <v>4</v>
      </c>
      <c r="L138" s="6">
        <v>1501678338</v>
      </c>
    </row>
    <row r="139" spans="2:12">
      <c r="B139" s="10"/>
      <c r="C139" s="11"/>
      <c r="D139" s="11" t="s">
        <v>127</v>
      </c>
      <c r="E139" s="11"/>
      <c r="F139" s="11"/>
      <c r="G139" s="11"/>
      <c r="H139" s="12"/>
      <c r="I139" s="8">
        <v>3700892</v>
      </c>
      <c r="J139" s="16" t="s">
        <v>4</v>
      </c>
      <c r="K139" s="18">
        <v>2984371</v>
      </c>
      <c r="L139" s="6" t="s">
        <v>4</v>
      </c>
    </row>
    <row r="140" spans="2:12">
      <c r="B140" s="10"/>
      <c r="C140" s="11"/>
      <c r="D140" s="11" t="s">
        <v>128</v>
      </c>
      <c r="E140" s="11"/>
      <c r="F140" s="11"/>
      <c r="G140" s="11"/>
      <c r="H140" s="12"/>
      <c r="I140" s="8">
        <v>343346745</v>
      </c>
      <c r="J140" s="16" t="s">
        <v>4</v>
      </c>
      <c r="K140" s="18">
        <v>1498693967</v>
      </c>
      <c r="L140" s="6" t="s">
        <v>4</v>
      </c>
    </row>
    <row r="141" spans="2:12">
      <c r="B141" s="10"/>
      <c r="C141" s="11" t="s">
        <v>129</v>
      </c>
      <c r="D141" s="11"/>
      <c r="E141" s="11"/>
      <c r="F141" s="11"/>
      <c r="G141" s="11"/>
      <c r="H141" s="12"/>
      <c r="I141" s="8" t="s">
        <v>4</v>
      </c>
      <c r="J141" s="16">
        <v>2414428506</v>
      </c>
      <c r="K141" s="18" t="s">
        <v>4</v>
      </c>
      <c r="L141" s="6">
        <v>1629286941</v>
      </c>
    </row>
    <row r="142" spans="2:12">
      <c r="B142" s="10"/>
      <c r="C142" s="11"/>
      <c r="D142" s="11" t="s">
        <v>130</v>
      </c>
      <c r="E142" s="11"/>
      <c r="F142" s="11"/>
      <c r="G142" s="11"/>
      <c r="H142" s="12"/>
      <c r="I142" s="8">
        <v>2352121217</v>
      </c>
      <c r="J142" s="16" t="s">
        <v>4</v>
      </c>
      <c r="K142" s="18">
        <v>1624093869</v>
      </c>
      <c r="L142" s="6" t="s">
        <v>4</v>
      </c>
    </row>
    <row r="143" spans="2:12">
      <c r="B143" s="10"/>
      <c r="C143" s="11"/>
      <c r="D143" s="11" t="s">
        <v>131</v>
      </c>
      <c r="E143" s="11"/>
      <c r="F143" s="11"/>
      <c r="G143" s="11"/>
      <c r="H143" s="12"/>
      <c r="I143" s="8">
        <v>62307289</v>
      </c>
      <c r="J143" s="16" t="s">
        <v>4</v>
      </c>
      <c r="K143" s="18">
        <v>5193072</v>
      </c>
      <c r="L143" s="6" t="s">
        <v>4</v>
      </c>
    </row>
    <row r="144" spans="2:12">
      <c r="B144" s="10"/>
      <c r="C144" s="11"/>
      <c r="D144" s="11"/>
      <c r="E144" s="11"/>
      <c r="F144" s="11"/>
      <c r="G144" s="11"/>
      <c r="H144" s="12"/>
      <c r="I144" s="8" t="s">
        <v>4</v>
      </c>
      <c r="J144" s="16">
        <v>124657004886</v>
      </c>
      <c r="K144" s="18" t="s">
        <v>4</v>
      </c>
      <c r="L144" s="6">
        <v>102970792944</v>
      </c>
    </row>
    <row r="145" spans="2:12">
      <c r="B145" s="10"/>
      <c r="C145" s="11" t="s">
        <v>132</v>
      </c>
      <c r="D145" s="11"/>
      <c r="E145" s="11"/>
      <c r="F145" s="11"/>
      <c r="G145" s="11"/>
      <c r="H145" s="12"/>
      <c r="I145" s="8" t="s">
        <v>4</v>
      </c>
      <c r="J145" s="16">
        <v>4423519088</v>
      </c>
      <c r="K145" s="18" t="s">
        <v>4</v>
      </c>
      <c r="L145" s="6">
        <v>4348874549</v>
      </c>
    </row>
    <row r="146" spans="2:12">
      <c r="B146" s="10"/>
      <c r="C146" s="11"/>
      <c r="D146" s="11" t="s">
        <v>133</v>
      </c>
      <c r="E146" s="11"/>
      <c r="F146" s="11"/>
      <c r="G146" s="11"/>
      <c r="H146" s="12"/>
      <c r="I146" s="8">
        <v>4113234241</v>
      </c>
      <c r="J146" s="16" t="s">
        <v>4</v>
      </c>
      <c r="K146" s="18">
        <v>4198085201</v>
      </c>
      <c r="L146" s="6" t="s">
        <v>4</v>
      </c>
    </row>
    <row r="147" spans="2:12">
      <c r="B147" s="10"/>
      <c r="C147" s="11"/>
      <c r="D147" s="11"/>
      <c r="E147" s="11" t="s">
        <v>134</v>
      </c>
      <c r="F147" s="11"/>
      <c r="G147" s="11"/>
      <c r="H147" s="12"/>
      <c r="I147" s="8">
        <v>3907619608</v>
      </c>
      <c r="J147" s="16" t="s">
        <v>4</v>
      </c>
      <c r="K147" s="18">
        <v>4063394713</v>
      </c>
      <c r="L147" s="6" t="s">
        <v>4</v>
      </c>
    </row>
    <row r="148" spans="2:12">
      <c r="B148" s="10"/>
      <c r="C148" s="11"/>
      <c r="D148" s="11"/>
      <c r="E148" s="11"/>
      <c r="F148" s="11" t="s">
        <v>135</v>
      </c>
      <c r="G148" s="11"/>
      <c r="H148" s="12"/>
      <c r="I148" s="8">
        <v>95466528</v>
      </c>
      <c r="J148" s="16" t="s">
        <v>4</v>
      </c>
      <c r="K148" s="18">
        <v>120135665</v>
      </c>
      <c r="L148" s="6" t="s">
        <v>4</v>
      </c>
    </row>
    <row r="149" spans="2:12">
      <c r="B149" s="10"/>
      <c r="C149" s="11"/>
      <c r="D149" s="11"/>
      <c r="E149" s="11"/>
      <c r="F149" s="11" t="s">
        <v>136</v>
      </c>
      <c r="G149" s="11"/>
      <c r="H149" s="12"/>
      <c r="I149" s="8">
        <v>342196362</v>
      </c>
      <c r="J149" s="16" t="s">
        <v>4</v>
      </c>
      <c r="K149" s="18">
        <v>272110549</v>
      </c>
      <c r="L149" s="6" t="s">
        <v>4</v>
      </c>
    </row>
    <row r="150" spans="2:12">
      <c r="B150" s="10"/>
      <c r="C150" s="11"/>
      <c r="D150" s="11"/>
      <c r="E150" s="11"/>
      <c r="F150" s="11" t="s">
        <v>137</v>
      </c>
      <c r="G150" s="11"/>
      <c r="H150" s="12"/>
      <c r="I150" s="8">
        <v>729267360</v>
      </c>
      <c r="J150" s="16" t="s">
        <v>4</v>
      </c>
      <c r="K150" s="18">
        <v>563573040</v>
      </c>
      <c r="L150" s="6" t="s">
        <v>4</v>
      </c>
    </row>
    <row r="151" spans="2:12">
      <c r="B151" s="10"/>
      <c r="C151" s="11"/>
      <c r="D151" s="11"/>
      <c r="E151" s="11"/>
      <c r="F151" s="11" t="s">
        <v>138</v>
      </c>
      <c r="G151" s="11"/>
      <c r="H151" s="12"/>
      <c r="I151" s="8">
        <v>580471890</v>
      </c>
      <c r="J151" s="16" t="s">
        <v>4</v>
      </c>
      <c r="K151" s="18">
        <v>1312784180</v>
      </c>
      <c r="L151" s="6" t="s">
        <v>4</v>
      </c>
    </row>
    <row r="152" spans="2:12">
      <c r="B152" s="10"/>
      <c r="C152" s="11"/>
      <c r="D152" s="11"/>
      <c r="E152" s="11"/>
      <c r="F152" s="11"/>
      <c r="G152" s="11" t="s">
        <v>139</v>
      </c>
      <c r="H152" s="12"/>
      <c r="I152" s="8">
        <v>561926550</v>
      </c>
      <c r="J152" s="16" t="s">
        <v>4</v>
      </c>
      <c r="K152" s="18">
        <v>1294533980</v>
      </c>
      <c r="L152" s="6" t="s">
        <v>4</v>
      </c>
    </row>
    <row r="153" spans="2:12">
      <c r="B153" s="10"/>
      <c r="C153" s="11"/>
      <c r="D153" s="11"/>
      <c r="E153" s="11"/>
      <c r="F153" s="11"/>
      <c r="G153" s="11" t="s">
        <v>140</v>
      </c>
      <c r="H153" s="12"/>
      <c r="I153" s="8">
        <v>6885580</v>
      </c>
      <c r="J153" s="16" t="s">
        <v>4</v>
      </c>
      <c r="K153" s="18">
        <v>3715470</v>
      </c>
      <c r="L153" s="6" t="s">
        <v>4</v>
      </c>
    </row>
    <row r="154" spans="2:12">
      <c r="B154" s="10"/>
      <c r="C154" s="11"/>
      <c r="D154" s="11"/>
      <c r="E154" s="11"/>
      <c r="F154" s="11"/>
      <c r="G154" s="11" t="s">
        <v>141</v>
      </c>
      <c r="H154" s="12"/>
      <c r="I154" s="8">
        <v>9788620</v>
      </c>
      <c r="J154" s="16" t="s">
        <v>4</v>
      </c>
      <c r="K154" s="18">
        <v>5952810</v>
      </c>
      <c r="L154" s="6" t="s">
        <v>4</v>
      </c>
    </row>
    <row r="155" spans="2:12">
      <c r="B155" s="10"/>
      <c r="C155" s="11"/>
      <c r="D155" s="11"/>
      <c r="E155" s="11"/>
      <c r="F155" s="11"/>
      <c r="G155" s="11" t="s">
        <v>142</v>
      </c>
      <c r="H155" s="12"/>
      <c r="I155" s="8">
        <v>1864840</v>
      </c>
      <c r="J155" s="16" t="s">
        <v>4</v>
      </c>
      <c r="K155" s="18">
        <v>8573610</v>
      </c>
      <c r="L155" s="6" t="s">
        <v>4</v>
      </c>
    </row>
    <row r="156" spans="2:12">
      <c r="B156" s="10"/>
      <c r="C156" s="11"/>
      <c r="D156" s="11"/>
      <c r="E156" s="11"/>
      <c r="F156" s="11"/>
      <c r="G156" s="11" t="s">
        <v>143</v>
      </c>
      <c r="H156" s="12"/>
      <c r="I156" s="8">
        <v>6300</v>
      </c>
      <c r="J156" s="16" t="s">
        <v>4</v>
      </c>
      <c r="K156" s="18">
        <v>8310</v>
      </c>
      <c r="L156" s="6" t="s">
        <v>4</v>
      </c>
    </row>
    <row r="157" spans="2:12">
      <c r="B157" s="10"/>
      <c r="C157" s="11"/>
      <c r="D157" s="11"/>
      <c r="E157" s="11"/>
      <c r="F157" s="11" t="s">
        <v>144</v>
      </c>
      <c r="G157" s="11"/>
      <c r="H157" s="12"/>
      <c r="I157" s="8">
        <v>895130500</v>
      </c>
      <c r="J157" s="16" t="s">
        <v>4</v>
      </c>
      <c r="K157" s="18">
        <v>625038360</v>
      </c>
      <c r="L157" s="6" t="s">
        <v>4</v>
      </c>
    </row>
    <row r="158" spans="2:12">
      <c r="B158" s="10"/>
      <c r="C158" s="11"/>
      <c r="D158" s="11"/>
      <c r="E158" s="11"/>
      <c r="F158" s="11"/>
      <c r="G158" s="11" t="s">
        <v>145</v>
      </c>
      <c r="H158" s="12"/>
      <c r="I158" s="8">
        <v>895130500</v>
      </c>
      <c r="J158" s="16" t="s">
        <v>4</v>
      </c>
      <c r="K158" s="18">
        <v>625038360</v>
      </c>
      <c r="L158" s="6" t="s">
        <v>4</v>
      </c>
    </row>
    <row r="159" spans="2:12">
      <c r="B159" s="10"/>
      <c r="C159" s="11"/>
      <c r="D159" s="11"/>
      <c r="E159" s="11"/>
      <c r="F159" s="11" t="s">
        <v>146</v>
      </c>
      <c r="G159" s="11"/>
      <c r="H159" s="12"/>
      <c r="I159" s="8">
        <v>767692028</v>
      </c>
      <c r="J159" s="16" t="s">
        <v>4</v>
      </c>
      <c r="K159" s="18">
        <v>745832387</v>
      </c>
      <c r="L159" s="6" t="s">
        <v>4</v>
      </c>
    </row>
    <row r="160" spans="2:12">
      <c r="B160" s="10"/>
      <c r="C160" s="11"/>
      <c r="D160" s="11"/>
      <c r="E160" s="11"/>
      <c r="F160" s="11" t="s">
        <v>147</v>
      </c>
      <c r="G160" s="11"/>
      <c r="H160" s="12"/>
      <c r="I160" s="8">
        <v>167148560</v>
      </c>
      <c r="J160" s="16" t="s">
        <v>4</v>
      </c>
      <c r="K160" s="18">
        <v>226795570</v>
      </c>
      <c r="L160" s="6" t="s">
        <v>4</v>
      </c>
    </row>
    <row r="161" spans="2:12">
      <c r="B161" s="10"/>
      <c r="C161" s="11"/>
      <c r="D161" s="11"/>
      <c r="E161" s="11"/>
      <c r="F161" s="11" t="s">
        <v>148</v>
      </c>
      <c r="G161" s="11"/>
      <c r="H161" s="12"/>
      <c r="I161" s="8">
        <v>213333330</v>
      </c>
      <c r="J161" s="16" t="s">
        <v>4</v>
      </c>
      <c r="K161" s="18">
        <v>167241900</v>
      </c>
      <c r="L161" s="6" t="s">
        <v>4</v>
      </c>
    </row>
    <row r="162" spans="2:12">
      <c r="B162" s="10"/>
      <c r="C162" s="11"/>
      <c r="D162" s="11"/>
      <c r="E162" s="11"/>
      <c r="F162" s="11"/>
      <c r="G162" s="11" t="s">
        <v>149</v>
      </c>
      <c r="H162" s="12"/>
      <c r="I162" s="8">
        <v>47333340</v>
      </c>
      <c r="J162" s="16" t="s">
        <v>4</v>
      </c>
      <c r="K162" s="18">
        <v>34934570</v>
      </c>
      <c r="L162" s="6" t="s">
        <v>4</v>
      </c>
    </row>
    <row r="163" spans="2:12">
      <c r="B163" s="10"/>
      <c r="C163" s="11"/>
      <c r="D163" s="11"/>
      <c r="E163" s="11"/>
      <c r="F163" s="11"/>
      <c r="G163" s="11" t="s">
        <v>150</v>
      </c>
      <c r="H163" s="12"/>
      <c r="I163" s="8">
        <v>29499990</v>
      </c>
      <c r="J163" s="16" t="s">
        <v>4</v>
      </c>
      <c r="K163" s="18">
        <v>29307340</v>
      </c>
      <c r="L163" s="6" t="s">
        <v>4</v>
      </c>
    </row>
    <row r="164" spans="2:12">
      <c r="B164" s="10"/>
      <c r="C164" s="11"/>
      <c r="D164" s="11"/>
      <c r="E164" s="11"/>
      <c r="F164" s="11"/>
      <c r="G164" s="11" t="s">
        <v>151</v>
      </c>
      <c r="H164" s="12"/>
      <c r="I164" s="8">
        <v>136500000</v>
      </c>
      <c r="J164" s="16" t="s">
        <v>4</v>
      </c>
      <c r="K164" s="18">
        <v>102999990</v>
      </c>
      <c r="L164" s="6" t="s">
        <v>4</v>
      </c>
    </row>
    <row r="165" spans="2:12">
      <c r="B165" s="10"/>
      <c r="C165" s="11"/>
      <c r="D165" s="11"/>
      <c r="E165" s="11"/>
      <c r="F165" s="11" t="s">
        <v>152</v>
      </c>
      <c r="G165" s="11"/>
      <c r="H165" s="12"/>
      <c r="I165" s="8">
        <v>24087950</v>
      </c>
      <c r="J165" s="16" t="s">
        <v>4</v>
      </c>
      <c r="K165" s="18">
        <v>10251876</v>
      </c>
      <c r="L165" s="6" t="s">
        <v>4</v>
      </c>
    </row>
    <row r="166" spans="2:12">
      <c r="B166" s="10"/>
      <c r="C166" s="11"/>
      <c r="D166" s="11"/>
      <c r="E166" s="11"/>
      <c r="F166" s="11"/>
      <c r="G166" s="11" t="s">
        <v>153</v>
      </c>
      <c r="H166" s="12"/>
      <c r="I166" s="8">
        <v>766240</v>
      </c>
      <c r="J166" s="16" t="s">
        <v>4</v>
      </c>
      <c r="K166" s="18">
        <v>199047</v>
      </c>
      <c r="L166" s="6" t="s">
        <v>4</v>
      </c>
    </row>
    <row r="167" spans="2:12">
      <c r="B167" s="10"/>
      <c r="C167" s="11"/>
      <c r="D167" s="11"/>
      <c r="E167" s="11"/>
      <c r="F167" s="11"/>
      <c r="G167" s="11" t="s">
        <v>154</v>
      </c>
      <c r="H167" s="12"/>
      <c r="I167" s="8">
        <v>23321710</v>
      </c>
      <c r="J167" s="16" t="s">
        <v>4</v>
      </c>
      <c r="K167" s="18">
        <v>10052829</v>
      </c>
      <c r="L167" s="6" t="s">
        <v>4</v>
      </c>
    </row>
    <row r="168" spans="2:12">
      <c r="B168" s="10"/>
      <c r="C168" s="11"/>
      <c r="D168" s="11"/>
      <c r="E168" s="11"/>
      <c r="F168" s="11" t="s">
        <v>155</v>
      </c>
      <c r="G168" s="11"/>
      <c r="H168" s="12"/>
      <c r="I168" s="8">
        <v>2052000</v>
      </c>
      <c r="J168" s="16" t="s">
        <v>4</v>
      </c>
      <c r="K168" s="18">
        <v>1179000</v>
      </c>
      <c r="L168" s="6" t="s">
        <v>4</v>
      </c>
    </row>
    <row r="169" spans="2:12">
      <c r="B169" s="10"/>
      <c r="C169" s="11"/>
      <c r="D169" s="11"/>
      <c r="E169" s="11"/>
      <c r="F169" s="11"/>
      <c r="G169" s="11" t="s">
        <v>156</v>
      </c>
      <c r="H169" s="12"/>
      <c r="I169" s="8">
        <v>62000</v>
      </c>
      <c r="J169" s="16" t="s">
        <v>4</v>
      </c>
      <c r="K169" s="18">
        <v>40500</v>
      </c>
      <c r="L169" s="6" t="s">
        <v>4</v>
      </c>
    </row>
    <row r="170" spans="2:12">
      <c r="B170" s="10"/>
      <c r="C170" s="11"/>
      <c r="D170" s="11"/>
      <c r="E170" s="11"/>
      <c r="F170" s="11"/>
      <c r="G170" s="11" t="s">
        <v>157</v>
      </c>
      <c r="H170" s="12"/>
      <c r="I170" s="8">
        <v>1990000</v>
      </c>
      <c r="J170" s="16" t="s">
        <v>4</v>
      </c>
      <c r="K170" s="18">
        <v>1138500</v>
      </c>
      <c r="L170" s="6" t="s">
        <v>4</v>
      </c>
    </row>
    <row r="171" spans="2:12">
      <c r="B171" s="10"/>
      <c r="C171" s="11"/>
      <c r="D171" s="11"/>
      <c r="E171" s="11"/>
      <c r="F171" s="11" t="s">
        <v>158</v>
      </c>
      <c r="G171" s="11"/>
      <c r="H171" s="12"/>
      <c r="I171" s="8">
        <v>90773100</v>
      </c>
      <c r="J171" s="16" t="s">
        <v>4</v>
      </c>
      <c r="K171" s="18">
        <v>18452186</v>
      </c>
      <c r="L171" s="6" t="s">
        <v>4</v>
      </c>
    </row>
    <row r="172" spans="2:12">
      <c r="B172" s="10"/>
      <c r="C172" s="11"/>
      <c r="D172" s="11"/>
      <c r="E172" s="11" t="s">
        <v>159</v>
      </c>
      <c r="F172" s="11"/>
      <c r="G172" s="11"/>
      <c r="H172" s="12"/>
      <c r="I172" s="8">
        <v>205614633</v>
      </c>
      <c r="J172" s="16" t="s">
        <v>4</v>
      </c>
      <c r="K172" s="18">
        <v>134690488</v>
      </c>
      <c r="L172" s="6" t="s">
        <v>4</v>
      </c>
    </row>
    <row r="173" spans="2:12">
      <c r="B173" s="10"/>
      <c r="C173" s="11"/>
      <c r="D173" s="11"/>
      <c r="E173" s="11"/>
      <c r="F173" s="11" t="s">
        <v>160</v>
      </c>
      <c r="G173" s="11"/>
      <c r="H173" s="12"/>
      <c r="I173" s="8">
        <v>1594049</v>
      </c>
      <c r="J173" s="16" t="s">
        <v>4</v>
      </c>
      <c r="K173" s="18">
        <v>1758446</v>
      </c>
      <c r="L173" s="6" t="s">
        <v>4</v>
      </c>
    </row>
    <row r="174" spans="2:12">
      <c r="B174" s="10"/>
      <c r="C174" s="11"/>
      <c r="D174" s="11"/>
      <c r="E174" s="11"/>
      <c r="F174" s="11" t="s">
        <v>161</v>
      </c>
      <c r="G174" s="11"/>
      <c r="H174" s="12"/>
      <c r="I174" s="8">
        <v>9674586</v>
      </c>
      <c r="J174" s="16" t="s">
        <v>4</v>
      </c>
      <c r="K174" s="18">
        <v>12028830</v>
      </c>
      <c r="L174" s="6" t="s">
        <v>4</v>
      </c>
    </row>
    <row r="175" spans="2:12">
      <c r="B175" s="10"/>
      <c r="C175" s="11"/>
      <c r="D175" s="11"/>
      <c r="E175" s="11"/>
      <c r="F175" s="11" t="s">
        <v>162</v>
      </c>
      <c r="G175" s="11"/>
      <c r="H175" s="12"/>
      <c r="I175" s="8">
        <v>12791844</v>
      </c>
      <c r="J175" s="16" t="s">
        <v>4</v>
      </c>
      <c r="K175" s="18">
        <v>28611369</v>
      </c>
      <c r="L175" s="6" t="s">
        <v>4</v>
      </c>
    </row>
    <row r="176" spans="2:12">
      <c r="B176" s="10"/>
      <c r="C176" s="11"/>
      <c r="D176" s="11"/>
      <c r="E176" s="11"/>
      <c r="F176" s="11" t="s">
        <v>163</v>
      </c>
      <c r="G176" s="11"/>
      <c r="H176" s="12"/>
      <c r="I176" s="8">
        <v>1242640</v>
      </c>
      <c r="J176" s="16" t="s">
        <v>4</v>
      </c>
      <c r="K176" s="18">
        <v>108513</v>
      </c>
      <c r="L176" s="6" t="s">
        <v>4</v>
      </c>
    </row>
    <row r="177" spans="2:12">
      <c r="B177" s="10"/>
      <c r="C177" s="11"/>
      <c r="D177" s="11"/>
      <c r="E177" s="11"/>
      <c r="F177" s="11" t="s">
        <v>164</v>
      </c>
      <c r="G177" s="11"/>
      <c r="H177" s="12"/>
      <c r="I177" s="8">
        <v>839102</v>
      </c>
      <c r="J177" s="16" t="s">
        <v>4</v>
      </c>
      <c r="K177" s="18">
        <v>7122254</v>
      </c>
      <c r="L177" s="6" t="s">
        <v>4</v>
      </c>
    </row>
    <row r="178" spans="2:12">
      <c r="B178" s="10"/>
      <c r="C178" s="11"/>
      <c r="D178" s="11"/>
      <c r="E178" s="11"/>
      <c r="F178" s="11" t="s">
        <v>165</v>
      </c>
      <c r="G178" s="11"/>
      <c r="H178" s="12"/>
      <c r="I178" s="8">
        <v>464724</v>
      </c>
      <c r="J178" s="16" t="s">
        <v>4</v>
      </c>
      <c r="K178" s="18">
        <v>185725</v>
      </c>
      <c r="L178" s="6" t="s">
        <v>4</v>
      </c>
    </row>
    <row r="179" spans="2:12">
      <c r="B179" s="10"/>
      <c r="C179" s="11"/>
      <c r="D179" s="11"/>
      <c r="E179" s="11"/>
      <c r="F179" s="11" t="s">
        <v>166</v>
      </c>
      <c r="G179" s="11"/>
      <c r="H179" s="12"/>
      <c r="I179" s="8">
        <v>178108618</v>
      </c>
      <c r="J179" s="16" t="s">
        <v>4</v>
      </c>
      <c r="K179" s="18">
        <v>69475784</v>
      </c>
      <c r="L179" s="6" t="s">
        <v>4</v>
      </c>
    </row>
    <row r="180" spans="2:12">
      <c r="B180" s="10"/>
      <c r="C180" s="11"/>
      <c r="D180" s="11"/>
      <c r="E180" s="11"/>
      <c r="F180" s="11" t="s">
        <v>167</v>
      </c>
      <c r="G180" s="11"/>
      <c r="H180" s="12"/>
      <c r="I180" s="8">
        <v>25772</v>
      </c>
      <c r="J180" s="16" t="s">
        <v>4</v>
      </c>
      <c r="K180" s="18" t="s">
        <v>4</v>
      </c>
      <c r="L180" s="6" t="s">
        <v>4</v>
      </c>
    </row>
    <row r="181" spans="2:12">
      <c r="B181" s="10"/>
      <c r="C181" s="11"/>
      <c r="D181" s="11"/>
      <c r="E181" s="11"/>
      <c r="F181" s="11" t="s">
        <v>168</v>
      </c>
      <c r="G181" s="11"/>
      <c r="H181" s="12"/>
      <c r="I181" s="8">
        <v>873298</v>
      </c>
      <c r="J181" s="16" t="s">
        <v>4</v>
      </c>
      <c r="K181" s="18">
        <v>15399567</v>
      </c>
      <c r="L181" s="6" t="s">
        <v>4</v>
      </c>
    </row>
    <row r="182" spans="2:12">
      <c r="B182" s="10"/>
      <c r="C182" s="11"/>
      <c r="D182" s="11" t="s">
        <v>169</v>
      </c>
      <c r="E182" s="11"/>
      <c r="F182" s="11"/>
      <c r="G182" s="11"/>
      <c r="H182" s="12"/>
      <c r="I182" s="8">
        <v>32294193</v>
      </c>
      <c r="J182" s="16" t="s">
        <v>4</v>
      </c>
      <c r="K182" s="18">
        <v>77687590</v>
      </c>
      <c r="L182" s="6" t="s">
        <v>4</v>
      </c>
    </row>
    <row r="183" spans="2:12">
      <c r="B183" s="10"/>
      <c r="C183" s="11"/>
      <c r="D183" s="11" t="s">
        <v>170</v>
      </c>
      <c r="E183" s="11"/>
      <c r="F183" s="11"/>
      <c r="G183" s="11"/>
      <c r="H183" s="12"/>
      <c r="I183" s="8">
        <v>3901775</v>
      </c>
      <c r="J183" s="16" t="s">
        <v>4</v>
      </c>
      <c r="K183" s="18" t="s">
        <v>4</v>
      </c>
      <c r="L183" s="6" t="s">
        <v>4</v>
      </c>
    </row>
    <row r="184" spans="2:12">
      <c r="B184" s="10"/>
      <c r="C184" s="11"/>
      <c r="D184" s="11" t="s">
        <v>171</v>
      </c>
      <c r="E184" s="11"/>
      <c r="F184" s="11"/>
      <c r="G184" s="11"/>
      <c r="H184" s="12"/>
      <c r="I184" s="8">
        <v>274088879</v>
      </c>
      <c r="J184" s="16" t="s">
        <v>4</v>
      </c>
      <c r="K184" s="18">
        <v>73101758</v>
      </c>
      <c r="L184" s="6" t="s">
        <v>4</v>
      </c>
    </row>
    <row r="185" spans="2:12">
      <c r="B185" s="10"/>
      <c r="C185" s="11" t="s">
        <v>172</v>
      </c>
      <c r="D185" s="11"/>
      <c r="E185" s="11"/>
      <c r="F185" s="11"/>
      <c r="G185" s="11"/>
      <c r="H185" s="12"/>
      <c r="I185" s="8" t="s">
        <v>4</v>
      </c>
      <c r="J185" s="16">
        <v>18503264126</v>
      </c>
      <c r="K185" s="18" t="s">
        <v>4</v>
      </c>
      <c r="L185" s="6">
        <v>24299080404</v>
      </c>
    </row>
    <row r="186" spans="2:12">
      <c r="B186" s="10"/>
      <c r="C186" s="11"/>
      <c r="D186" s="11" t="s">
        <v>173</v>
      </c>
      <c r="E186" s="11"/>
      <c r="F186" s="11"/>
      <c r="G186" s="11"/>
      <c r="H186" s="12"/>
      <c r="I186" s="8">
        <v>8527765005</v>
      </c>
      <c r="J186" s="16" t="s">
        <v>4</v>
      </c>
      <c r="K186" s="18">
        <v>20065645758</v>
      </c>
      <c r="L186" s="6" t="s">
        <v>4</v>
      </c>
    </row>
    <row r="187" spans="2:12">
      <c r="B187" s="10"/>
      <c r="C187" s="11"/>
      <c r="D187" s="11"/>
      <c r="E187" s="11" t="s">
        <v>174</v>
      </c>
      <c r="F187" s="11"/>
      <c r="G187" s="11"/>
      <c r="H187" s="12"/>
      <c r="I187" s="8">
        <v>4981052573</v>
      </c>
      <c r="J187" s="16" t="s">
        <v>4</v>
      </c>
      <c r="K187" s="18">
        <v>3195902095</v>
      </c>
      <c r="L187" s="6" t="s">
        <v>4</v>
      </c>
    </row>
    <row r="188" spans="2:12">
      <c r="B188" s="10"/>
      <c r="C188" s="11"/>
      <c r="D188" s="11"/>
      <c r="E188" s="11"/>
      <c r="F188" s="11" t="s">
        <v>175</v>
      </c>
      <c r="G188" s="11"/>
      <c r="H188" s="12"/>
      <c r="I188" s="8">
        <v>4981052573</v>
      </c>
      <c r="J188" s="16" t="s">
        <v>4</v>
      </c>
      <c r="K188" s="18">
        <v>3195902095</v>
      </c>
      <c r="L188" s="6" t="s">
        <v>4</v>
      </c>
    </row>
    <row r="189" spans="2:12">
      <c r="B189" s="10"/>
      <c r="C189" s="11"/>
      <c r="D189" s="11"/>
      <c r="E189" s="11" t="s">
        <v>176</v>
      </c>
      <c r="F189" s="11"/>
      <c r="G189" s="11"/>
      <c r="H189" s="12"/>
      <c r="I189" s="8">
        <v>112389515</v>
      </c>
      <c r="J189" s="16" t="s">
        <v>4</v>
      </c>
      <c r="K189" s="18">
        <v>10501518243</v>
      </c>
      <c r="L189" s="6" t="s">
        <v>4</v>
      </c>
    </row>
    <row r="190" spans="2:12">
      <c r="B190" s="10"/>
      <c r="C190" s="11"/>
      <c r="D190" s="11"/>
      <c r="E190" s="11"/>
      <c r="F190" s="11" t="s">
        <v>177</v>
      </c>
      <c r="G190" s="11"/>
      <c r="H190" s="12"/>
      <c r="I190" s="8">
        <v>14968020</v>
      </c>
      <c r="J190" s="16" t="s">
        <v>4</v>
      </c>
      <c r="K190" s="18">
        <v>10176714192</v>
      </c>
      <c r="L190" s="6" t="s">
        <v>4</v>
      </c>
    </row>
    <row r="191" spans="2:12">
      <c r="B191" s="10"/>
      <c r="C191" s="11"/>
      <c r="D191" s="11"/>
      <c r="E191" s="11"/>
      <c r="F191" s="11" t="s">
        <v>178</v>
      </c>
      <c r="G191" s="11"/>
      <c r="H191" s="12"/>
      <c r="I191" s="8">
        <v>97421495</v>
      </c>
      <c r="J191" s="16" t="s">
        <v>4</v>
      </c>
      <c r="K191" s="18">
        <v>324804051</v>
      </c>
      <c r="L191" s="6" t="s">
        <v>4</v>
      </c>
    </row>
    <row r="192" spans="2:12">
      <c r="B192" s="10"/>
      <c r="C192" s="11"/>
      <c r="D192" s="11"/>
      <c r="E192" s="11" t="s">
        <v>179</v>
      </c>
      <c r="F192" s="11"/>
      <c r="G192" s="11"/>
      <c r="H192" s="12"/>
      <c r="I192" s="8">
        <v>3337182904</v>
      </c>
      <c r="J192" s="16" t="s">
        <v>4</v>
      </c>
      <c r="K192" s="18">
        <v>6296239559</v>
      </c>
      <c r="L192" s="6" t="s">
        <v>4</v>
      </c>
    </row>
    <row r="193" spans="2:12">
      <c r="B193" s="10"/>
      <c r="C193" s="11"/>
      <c r="D193" s="11"/>
      <c r="E193" s="11"/>
      <c r="F193" s="11" t="s">
        <v>180</v>
      </c>
      <c r="G193" s="11"/>
      <c r="H193" s="12"/>
      <c r="I193" s="8">
        <v>3337182904</v>
      </c>
      <c r="J193" s="16" t="s">
        <v>4</v>
      </c>
      <c r="K193" s="18">
        <v>6283239559</v>
      </c>
      <c r="L193" s="6" t="s">
        <v>4</v>
      </c>
    </row>
    <row r="194" spans="2:12">
      <c r="B194" s="10"/>
      <c r="C194" s="11"/>
      <c r="D194" s="11"/>
      <c r="E194" s="11"/>
      <c r="F194" s="11" t="s">
        <v>181</v>
      </c>
      <c r="G194" s="11"/>
      <c r="H194" s="12"/>
      <c r="I194" s="8" t="s">
        <v>4</v>
      </c>
      <c r="J194" s="16" t="s">
        <v>4</v>
      </c>
      <c r="K194" s="18">
        <v>13000000</v>
      </c>
      <c r="L194" s="6" t="s">
        <v>4</v>
      </c>
    </row>
    <row r="195" spans="2:12">
      <c r="B195" s="10"/>
      <c r="C195" s="11"/>
      <c r="D195" s="11"/>
      <c r="E195" s="11" t="s">
        <v>182</v>
      </c>
      <c r="F195" s="11"/>
      <c r="G195" s="11"/>
      <c r="H195" s="12"/>
      <c r="I195" s="8">
        <v>2735048</v>
      </c>
      <c r="J195" s="16" t="s">
        <v>4</v>
      </c>
      <c r="K195" s="18">
        <v>4971672</v>
      </c>
      <c r="L195" s="6" t="s">
        <v>4</v>
      </c>
    </row>
    <row r="196" spans="2:12">
      <c r="B196" s="10"/>
      <c r="C196" s="11"/>
      <c r="D196" s="11"/>
      <c r="E196" s="11" t="s">
        <v>183</v>
      </c>
      <c r="F196" s="11"/>
      <c r="G196" s="11"/>
      <c r="H196" s="12"/>
      <c r="I196" s="8">
        <v>953424</v>
      </c>
      <c r="J196" s="16" t="s">
        <v>4</v>
      </c>
      <c r="K196" s="18" t="s">
        <v>4</v>
      </c>
      <c r="L196" s="6" t="s">
        <v>4</v>
      </c>
    </row>
    <row r="197" spans="2:12">
      <c r="B197" s="10"/>
      <c r="C197" s="11"/>
      <c r="D197" s="11"/>
      <c r="E197" s="11" t="s">
        <v>184</v>
      </c>
      <c r="F197" s="11"/>
      <c r="G197" s="11"/>
      <c r="H197" s="12"/>
      <c r="I197" s="8">
        <v>93451541</v>
      </c>
      <c r="J197" s="16" t="s">
        <v>4</v>
      </c>
      <c r="K197" s="18">
        <v>67014189</v>
      </c>
      <c r="L197" s="6" t="s">
        <v>4</v>
      </c>
    </row>
    <row r="198" spans="2:12">
      <c r="B198" s="10"/>
      <c r="C198" s="11"/>
      <c r="D198" s="11" t="s">
        <v>185</v>
      </c>
      <c r="E198" s="11"/>
      <c r="F198" s="11"/>
      <c r="G198" s="11"/>
      <c r="H198" s="12"/>
      <c r="I198" s="8">
        <v>3412521097</v>
      </c>
      <c r="J198" s="16" t="s">
        <v>4</v>
      </c>
      <c r="K198" s="18">
        <v>2311030970</v>
      </c>
      <c r="L198" s="6" t="s">
        <v>4</v>
      </c>
    </row>
    <row r="199" spans="2:12">
      <c r="B199" s="10"/>
      <c r="C199" s="11"/>
      <c r="D199" s="11"/>
      <c r="E199" s="11" t="s">
        <v>186</v>
      </c>
      <c r="F199" s="11"/>
      <c r="G199" s="11"/>
      <c r="H199" s="12"/>
      <c r="I199" s="8">
        <v>1589201868</v>
      </c>
      <c r="J199" s="16" t="s">
        <v>4</v>
      </c>
      <c r="K199" s="18">
        <v>622013512</v>
      </c>
      <c r="L199" s="6" t="s">
        <v>4</v>
      </c>
    </row>
    <row r="200" spans="2:12">
      <c r="B200" s="10"/>
      <c r="C200" s="11"/>
      <c r="D200" s="11"/>
      <c r="E200" s="11"/>
      <c r="F200" s="11" t="s">
        <v>187</v>
      </c>
      <c r="G200" s="11"/>
      <c r="H200" s="12"/>
      <c r="I200" s="8">
        <v>1589201868</v>
      </c>
      <c r="J200" s="16" t="s">
        <v>4</v>
      </c>
      <c r="K200" s="18">
        <v>622013512</v>
      </c>
      <c r="L200" s="6" t="s">
        <v>4</v>
      </c>
    </row>
    <row r="201" spans="2:12">
      <c r="B201" s="10"/>
      <c r="C201" s="11"/>
      <c r="D201" s="11"/>
      <c r="E201" s="11" t="s">
        <v>188</v>
      </c>
      <c r="F201" s="11"/>
      <c r="G201" s="11"/>
      <c r="H201" s="12"/>
      <c r="I201" s="8">
        <v>466575000</v>
      </c>
      <c r="J201" s="16" t="s">
        <v>4</v>
      </c>
      <c r="K201" s="18" t="s">
        <v>4</v>
      </c>
      <c r="L201" s="6" t="s">
        <v>4</v>
      </c>
    </row>
    <row r="202" spans="2:12">
      <c r="B202" s="10"/>
      <c r="C202" s="11"/>
      <c r="D202" s="11"/>
      <c r="E202" s="11" t="s">
        <v>189</v>
      </c>
      <c r="F202" s="11"/>
      <c r="G202" s="11"/>
      <c r="H202" s="12"/>
      <c r="I202" s="8">
        <v>1356744229</v>
      </c>
      <c r="J202" s="16" t="s">
        <v>4</v>
      </c>
      <c r="K202" s="18">
        <v>1689017458</v>
      </c>
      <c r="L202" s="6" t="s">
        <v>4</v>
      </c>
    </row>
    <row r="203" spans="2:12">
      <c r="B203" s="10"/>
      <c r="C203" s="11"/>
      <c r="D203" s="11"/>
      <c r="E203" s="11"/>
      <c r="F203" s="11" t="s">
        <v>190</v>
      </c>
      <c r="G203" s="11"/>
      <c r="H203" s="12"/>
      <c r="I203" s="8">
        <v>1356744229</v>
      </c>
      <c r="J203" s="16" t="s">
        <v>4</v>
      </c>
      <c r="K203" s="18">
        <v>1689017458</v>
      </c>
      <c r="L203" s="6" t="s">
        <v>4</v>
      </c>
    </row>
    <row r="204" spans="2:12">
      <c r="B204" s="10"/>
      <c r="C204" s="11"/>
      <c r="D204" s="11" t="s">
        <v>191</v>
      </c>
      <c r="E204" s="11"/>
      <c r="F204" s="11"/>
      <c r="G204" s="11"/>
      <c r="H204" s="12"/>
      <c r="I204" s="8">
        <v>93242222</v>
      </c>
      <c r="J204" s="16" t="s">
        <v>4</v>
      </c>
      <c r="K204" s="18">
        <v>148194300</v>
      </c>
      <c r="L204" s="6" t="s">
        <v>4</v>
      </c>
    </row>
    <row r="205" spans="2:12">
      <c r="B205" s="10"/>
      <c r="C205" s="11"/>
      <c r="D205" s="11"/>
      <c r="E205" s="11" t="s">
        <v>186</v>
      </c>
      <c r="F205" s="11"/>
      <c r="G205" s="11"/>
      <c r="H205" s="12"/>
      <c r="I205" s="8">
        <v>93242222</v>
      </c>
      <c r="J205" s="16" t="s">
        <v>4</v>
      </c>
      <c r="K205" s="18">
        <v>95594300</v>
      </c>
      <c r="L205" s="6" t="s">
        <v>4</v>
      </c>
    </row>
    <row r="206" spans="2:12">
      <c r="B206" s="10"/>
      <c r="C206" s="11"/>
      <c r="D206" s="11"/>
      <c r="E206" s="11" t="s">
        <v>192</v>
      </c>
      <c r="F206" s="11"/>
      <c r="G206" s="11"/>
      <c r="H206" s="12"/>
      <c r="I206" s="8" t="s">
        <v>4</v>
      </c>
      <c r="J206" s="16" t="s">
        <v>4</v>
      </c>
      <c r="K206" s="18">
        <v>52600000</v>
      </c>
      <c r="L206" s="6" t="s">
        <v>4</v>
      </c>
    </row>
    <row r="207" spans="2:12">
      <c r="B207" s="10"/>
      <c r="C207" s="11"/>
      <c r="D207" s="11" t="s">
        <v>193</v>
      </c>
      <c r="E207" s="11"/>
      <c r="F207" s="11"/>
      <c r="G207" s="11"/>
      <c r="H207" s="12"/>
      <c r="I207" s="8">
        <v>6469735802</v>
      </c>
      <c r="J207" s="16" t="s">
        <v>4</v>
      </c>
      <c r="K207" s="18" t="s">
        <v>4</v>
      </c>
      <c r="L207" s="6" t="s">
        <v>4</v>
      </c>
    </row>
    <row r="208" spans="2:12">
      <c r="B208" s="10"/>
      <c r="C208" s="11"/>
      <c r="D208" s="11"/>
      <c r="E208" s="11" t="s">
        <v>194</v>
      </c>
      <c r="F208" s="11"/>
      <c r="G208" s="11"/>
      <c r="H208" s="12"/>
      <c r="I208" s="8">
        <v>6469735802</v>
      </c>
      <c r="J208" s="16" t="s">
        <v>4</v>
      </c>
      <c r="K208" s="18" t="s">
        <v>4</v>
      </c>
      <c r="L208" s="6" t="s">
        <v>4</v>
      </c>
    </row>
    <row r="209" spans="2:12">
      <c r="B209" s="10"/>
      <c r="C209" s="11"/>
      <c r="D209" s="11"/>
      <c r="E209" s="11"/>
      <c r="F209" s="11" t="s">
        <v>90</v>
      </c>
      <c r="G209" s="11"/>
      <c r="H209" s="12"/>
      <c r="I209" s="8">
        <v>6469735802</v>
      </c>
      <c r="J209" s="16" t="s">
        <v>4</v>
      </c>
      <c r="K209" s="18" t="s">
        <v>4</v>
      </c>
      <c r="L209" s="6" t="s">
        <v>4</v>
      </c>
    </row>
    <row r="210" spans="2:12">
      <c r="B210" s="10"/>
      <c r="C210" s="11"/>
      <c r="D210" s="11" t="s">
        <v>195</v>
      </c>
      <c r="E210" s="11"/>
      <c r="F210" s="11"/>
      <c r="G210" s="11"/>
      <c r="H210" s="12"/>
      <c r="I210" s="8" t="s">
        <v>4</v>
      </c>
      <c r="J210" s="16" t="s">
        <v>4</v>
      </c>
      <c r="K210" s="18">
        <v>1774209376</v>
      </c>
      <c r="L210" s="6" t="s">
        <v>4</v>
      </c>
    </row>
    <row r="211" spans="2:12">
      <c r="B211" s="10"/>
      <c r="C211" s="11"/>
      <c r="D211" s="11"/>
      <c r="E211" s="11" t="s">
        <v>196</v>
      </c>
      <c r="F211" s="11"/>
      <c r="G211" s="11"/>
      <c r="H211" s="12"/>
      <c r="I211" s="8" t="s">
        <v>4</v>
      </c>
      <c r="J211" s="16" t="s">
        <v>4</v>
      </c>
      <c r="K211" s="18">
        <v>1774209376</v>
      </c>
      <c r="L211" s="6" t="s">
        <v>4</v>
      </c>
    </row>
    <row r="212" spans="2:12">
      <c r="B212" s="10"/>
      <c r="C212" s="11" t="s">
        <v>197</v>
      </c>
      <c r="D212" s="11"/>
      <c r="E212" s="11"/>
      <c r="F212" s="11"/>
      <c r="G212" s="11"/>
      <c r="H212" s="12"/>
      <c r="I212" s="8" t="s">
        <v>4</v>
      </c>
      <c r="J212" s="16">
        <v>77177791565</v>
      </c>
      <c r="K212" s="18" t="s">
        <v>4</v>
      </c>
      <c r="L212" s="6">
        <v>54775448848</v>
      </c>
    </row>
    <row r="213" spans="2:12">
      <c r="B213" s="10"/>
      <c r="C213" s="11"/>
      <c r="D213" s="11" t="s">
        <v>198</v>
      </c>
      <c r="E213" s="11"/>
      <c r="F213" s="11"/>
      <c r="G213" s="11"/>
      <c r="H213" s="12"/>
      <c r="I213" s="8">
        <v>26526984167</v>
      </c>
      <c r="J213" s="16" t="s">
        <v>4</v>
      </c>
      <c r="K213" s="18">
        <v>33222079675</v>
      </c>
      <c r="L213" s="6" t="s">
        <v>4</v>
      </c>
    </row>
    <row r="214" spans="2:12">
      <c r="B214" s="10"/>
      <c r="C214" s="11"/>
      <c r="D214" s="11"/>
      <c r="E214" s="11" t="s">
        <v>199</v>
      </c>
      <c r="F214" s="11"/>
      <c r="G214" s="11"/>
      <c r="H214" s="12"/>
      <c r="I214" s="8">
        <v>25693259000</v>
      </c>
      <c r="J214" s="16" t="s">
        <v>4</v>
      </c>
      <c r="K214" s="18">
        <v>30523342000</v>
      </c>
      <c r="L214" s="6" t="s">
        <v>4</v>
      </c>
    </row>
    <row r="215" spans="2:12">
      <c r="B215" s="10"/>
      <c r="C215" s="11"/>
      <c r="D215" s="11"/>
      <c r="E215" s="11" t="s">
        <v>200</v>
      </c>
      <c r="F215" s="11"/>
      <c r="G215" s="11"/>
      <c r="H215" s="12"/>
      <c r="I215" s="8">
        <v>97132500</v>
      </c>
      <c r="J215" s="16" t="s">
        <v>4</v>
      </c>
      <c r="K215" s="18">
        <v>1407469000</v>
      </c>
      <c r="L215" s="6" t="s">
        <v>4</v>
      </c>
    </row>
    <row r="216" spans="2:12">
      <c r="B216" s="10"/>
      <c r="C216" s="11"/>
      <c r="D216" s="11"/>
      <c r="E216" s="11" t="s">
        <v>201</v>
      </c>
      <c r="F216" s="11"/>
      <c r="G216" s="11"/>
      <c r="H216" s="12"/>
      <c r="I216" s="8">
        <v>736592667</v>
      </c>
      <c r="J216" s="16" t="s">
        <v>4</v>
      </c>
      <c r="K216" s="18">
        <v>1291268675</v>
      </c>
      <c r="L216" s="6" t="s">
        <v>4</v>
      </c>
    </row>
    <row r="217" spans="2:12">
      <c r="B217" s="10"/>
      <c r="C217" s="11"/>
      <c r="D217" s="11" t="s">
        <v>202</v>
      </c>
      <c r="E217" s="11"/>
      <c r="F217" s="11"/>
      <c r="G217" s="11"/>
      <c r="H217" s="12"/>
      <c r="I217" s="8">
        <v>50628988000</v>
      </c>
      <c r="J217" s="16" t="s">
        <v>4</v>
      </c>
      <c r="K217" s="18">
        <v>21518351000</v>
      </c>
      <c r="L217" s="6" t="s">
        <v>4</v>
      </c>
    </row>
    <row r="218" spans="2:12">
      <c r="B218" s="10"/>
      <c r="C218" s="11"/>
      <c r="D218" s="11"/>
      <c r="E218" s="11" t="s">
        <v>203</v>
      </c>
      <c r="F218" s="11"/>
      <c r="G218" s="11"/>
      <c r="H218" s="12"/>
      <c r="I218" s="8">
        <v>49877639000</v>
      </c>
      <c r="J218" s="16" t="s">
        <v>4</v>
      </c>
      <c r="K218" s="18">
        <v>20482889000</v>
      </c>
      <c r="L218" s="6" t="s">
        <v>4</v>
      </c>
    </row>
    <row r="219" spans="2:12">
      <c r="B219" s="10"/>
      <c r="C219" s="11"/>
      <c r="D219" s="11"/>
      <c r="E219" s="11" t="s">
        <v>204</v>
      </c>
      <c r="F219" s="11"/>
      <c r="G219" s="11"/>
      <c r="H219" s="12"/>
      <c r="I219" s="8">
        <v>751349000</v>
      </c>
      <c r="J219" s="16" t="s">
        <v>4</v>
      </c>
      <c r="K219" s="18">
        <v>1035462000</v>
      </c>
      <c r="L219" s="6" t="s">
        <v>4</v>
      </c>
    </row>
    <row r="220" spans="2:12">
      <c r="B220" s="10"/>
      <c r="C220" s="11"/>
      <c r="D220" s="11" t="s">
        <v>205</v>
      </c>
      <c r="E220" s="11"/>
      <c r="F220" s="11"/>
      <c r="G220" s="11"/>
      <c r="H220" s="12"/>
      <c r="I220" s="8">
        <v>21819398</v>
      </c>
      <c r="J220" s="16" t="s">
        <v>4</v>
      </c>
      <c r="K220" s="18">
        <v>35018173</v>
      </c>
      <c r="L220" s="6" t="s">
        <v>4</v>
      </c>
    </row>
    <row r="221" spans="2:12">
      <c r="B221" s="10"/>
      <c r="C221" s="11"/>
      <c r="D221" s="11"/>
      <c r="E221" s="11" t="s">
        <v>206</v>
      </c>
      <c r="F221" s="11"/>
      <c r="G221" s="11"/>
      <c r="H221" s="12"/>
      <c r="I221" s="8">
        <v>19643577</v>
      </c>
      <c r="J221" s="16" t="s">
        <v>4</v>
      </c>
      <c r="K221" s="18">
        <v>9000000</v>
      </c>
      <c r="L221" s="6" t="s">
        <v>4</v>
      </c>
    </row>
    <row r="222" spans="2:12">
      <c r="B222" s="10"/>
      <c r="C222" s="11"/>
      <c r="D222" s="11"/>
      <c r="E222" s="11" t="s">
        <v>207</v>
      </c>
      <c r="F222" s="11"/>
      <c r="G222" s="11"/>
      <c r="H222" s="12"/>
      <c r="I222" s="8" t="s">
        <v>4</v>
      </c>
      <c r="J222" s="16" t="s">
        <v>4</v>
      </c>
      <c r="K222" s="18">
        <v>26018173</v>
      </c>
      <c r="L222" s="6" t="s">
        <v>4</v>
      </c>
    </row>
    <row r="223" spans="2:12">
      <c r="B223" s="10"/>
      <c r="C223" s="11"/>
      <c r="D223" s="11"/>
      <c r="E223" s="11" t="s">
        <v>208</v>
      </c>
      <c r="F223" s="11"/>
      <c r="G223" s="11"/>
      <c r="H223" s="12"/>
      <c r="I223" s="8">
        <v>2175821</v>
      </c>
      <c r="J223" s="16" t="s">
        <v>4</v>
      </c>
      <c r="K223" s="18" t="s">
        <v>4</v>
      </c>
      <c r="L223" s="6" t="s">
        <v>4</v>
      </c>
    </row>
    <row r="224" spans="2:12">
      <c r="B224" s="10"/>
      <c r="C224" s="11" t="s">
        <v>209</v>
      </c>
      <c r="D224" s="11"/>
      <c r="E224" s="11"/>
      <c r="F224" s="11"/>
      <c r="G224" s="11"/>
      <c r="H224" s="12"/>
      <c r="I224" s="8" t="s">
        <v>4</v>
      </c>
      <c r="J224" s="16">
        <v>6885843944</v>
      </c>
      <c r="K224" s="18" t="s">
        <v>4</v>
      </c>
      <c r="L224" s="6">
        <v>4099526018</v>
      </c>
    </row>
    <row r="225" spans="2:12">
      <c r="B225" s="10"/>
      <c r="C225" s="11"/>
      <c r="D225" s="11" t="s">
        <v>210</v>
      </c>
      <c r="E225" s="11"/>
      <c r="F225" s="11"/>
      <c r="G225" s="11"/>
      <c r="H225" s="12"/>
      <c r="I225" s="8">
        <v>583948315</v>
      </c>
      <c r="J225" s="16" t="s">
        <v>4</v>
      </c>
      <c r="K225" s="18">
        <v>546411426</v>
      </c>
      <c r="L225" s="6" t="s">
        <v>4</v>
      </c>
    </row>
    <row r="226" spans="2:12">
      <c r="B226" s="10"/>
      <c r="C226" s="11"/>
      <c r="D226" s="11"/>
      <c r="E226" s="11" t="s">
        <v>211</v>
      </c>
      <c r="F226" s="11"/>
      <c r="G226" s="11"/>
      <c r="H226" s="12"/>
      <c r="I226" s="8">
        <v>579831118</v>
      </c>
      <c r="J226" s="16" t="s">
        <v>4</v>
      </c>
      <c r="K226" s="18">
        <v>540406359</v>
      </c>
      <c r="L226" s="6" t="s">
        <v>4</v>
      </c>
    </row>
    <row r="227" spans="2:12">
      <c r="B227" s="10"/>
      <c r="C227" s="11"/>
      <c r="D227" s="11"/>
      <c r="E227" s="11" t="s">
        <v>212</v>
      </c>
      <c r="F227" s="11"/>
      <c r="G227" s="11"/>
      <c r="H227" s="12"/>
      <c r="I227" s="8">
        <v>4117197</v>
      </c>
      <c r="J227" s="16" t="s">
        <v>4</v>
      </c>
      <c r="K227" s="18">
        <v>6005067</v>
      </c>
      <c r="L227" s="6" t="s">
        <v>4</v>
      </c>
    </row>
    <row r="228" spans="2:12">
      <c r="B228" s="10"/>
      <c r="C228" s="11"/>
      <c r="D228" s="11" t="s">
        <v>213</v>
      </c>
      <c r="E228" s="11"/>
      <c r="F228" s="11"/>
      <c r="G228" s="11"/>
      <c r="H228" s="12"/>
      <c r="I228" s="8">
        <v>6247286310</v>
      </c>
      <c r="J228" s="16" t="s">
        <v>4</v>
      </c>
      <c r="K228" s="18">
        <v>3470937235</v>
      </c>
      <c r="L228" s="6" t="s">
        <v>4</v>
      </c>
    </row>
    <row r="229" spans="2:12">
      <c r="B229" s="10"/>
      <c r="C229" s="11"/>
      <c r="D229" s="11"/>
      <c r="E229" s="11" t="s">
        <v>214</v>
      </c>
      <c r="F229" s="11"/>
      <c r="G229" s="11"/>
      <c r="H229" s="12"/>
      <c r="I229" s="8">
        <v>1738194520</v>
      </c>
      <c r="J229" s="16" t="s">
        <v>4</v>
      </c>
      <c r="K229" s="18">
        <v>1379748864</v>
      </c>
      <c r="L229" s="6" t="s">
        <v>4</v>
      </c>
    </row>
    <row r="230" spans="2:12">
      <c r="B230" s="10"/>
      <c r="C230" s="11"/>
      <c r="D230" s="11"/>
      <c r="E230" s="11" t="s">
        <v>215</v>
      </c>
      <c r="F230" s="11"/>
      <c r="G230" s="11"/>
      <c r="H230" s="12"/>
      <c r="I230" s="8">
        <v>813257308</v>
      </c>
      <c r="J230" s="16" t="s">
        <v>4</v>
      </c>
      <c r="K230" s="18">
        <v>112648624</v>
      </c>
      <c r="L230" s="6" t="s">
        <v>4</v>
      </c>
    </row>
    <row r="231" spans="2:12">
      <c r="B231" s="10"/>
      <c r="C231" s="11"/>
      <c r="D231" s="11"/>
      <c r="E231" s="11"/>
      <c r="F231" s="11" t="s">
        <v>216</v>
      </c>
      <c r="G231" s="11"/>
      <c r="H231" s="12"/>
      <c r="I231" s="8">
        <v>344940049</v>
      </c>
      <c r="J231" s="16" t="s">
        <v>4</v>
      </c>
      <c r="K231" s="18">
        <v>103213010</v>
      </c>
      <c r="L231" s="6" t="s">
        <v>4</v>
      </c>
    </row>
    <row r="232" spans="2:12">
      <c r="B232" s="10"/>
      <c r="C232" s="11"/>
      <c r="D232" s="11"/>
      <c r="E232" s="11"/>
      <c r="F232" s="11"/>
      <c r="G232" s="11" t="s">
        <v>217</v>
      </c>
      <c r="H232" s="12"/>
      <c r="I232" s="8">
        <v>101197589</v>
      </c>
      <c r="J232" s="16" t="s">
        <v>4</v>
      </c>
      <c r="K232" s="18" t="s">
        <v>4</v>
      </c>
      <c r="L232" s="6" t="s">
        <v>4</v>
      </c>
    </row>
    <row r="233" spans="2:12">
      <c r="B233" s="10"/>
      <c r="C233" s="11"/>
      <c r="D233" s="11"/>
      <c r="E233" s="11"/>
      <c r="F233" s="11"/>
      <c r="G233" s="11" t="s">
        <v>218</v>
      </c>
      <c r="H233" s="12"/>
      <c r="I233" s="8">
        <v>234520547</v>
      </c>
      <c r="J233" s="16" t="s">
        <v>4</v>
      </c>
      <c r="K233" s="18">
        <v>72232875</v>
      </c>
      <c r="L233" s="6" t="s">
        <v>4</v>
      </c>
    </row>
    <row r="234" spans="2:12">
      <c r="B234" s="10"/>
      <c r="C234" s="11"/>
      <c r="D234" s="11"/>
      <c r="E234" s="11"/>
      <c r="F234" s="11"/>
      <c r="G234" s="11" t="s">
        <v>219</v>
      </c>
      <c r="H234" s="12"/>
      <c r="I234" s="8">
        <v>9221913</v>
      </c>
      <c r="J234" s="16" t="s">
        <v>4</v>
      </c>
      <c r="K234" s="18">
        <v>30980135</v>
      </c>
      <c r="L234" s="6" t="s">
        <v>4</v>
      </c>
    </row>
    <row r="235" spans="2:12">
      <c r="B235" s="10"/>
      <c r="C235" s="11"/>
      <c r="D235" s="11"/>
      <c r="E235" s="11"/>
      <c r="F235" s="11" t="s">
        <v>220</v>
      </c>
      <c r="G235" s="11"/>
      <c r="H235" s="12"/>
      <c r="I235" s="8" t="s">
        <v>4</v>
      </c>
      <c r="J235" s="16" t="s">
        <v>4</v>
      </c>
      <c r="K235" s="18">
        <v>6115068</v>
      </c>
      <c r="L235" s="6" t="s">
        <v>4</v>
      </c>
    </row>
    <row r="236" spans="2:12">
      <c r="B236" s="10"/>
      <c r="C236" s="11"/>
      <c r="D236" s="11"/>
      <c r="E236" s="11"/>
      <c r="F236" s="11" t="s">
        <v>221</v>
      </c>
      <c r="G236" s="11"/>
      <c r="H236" s="12"/>
      <c r="I236" s="8">
        <v>468317259</v>
      </c>
      <c r="J236" s="16" t="s">
        <v>4</v>
      </c>
      <c r="K236" s="18">
        <v>3320546</v>
      </c>
      <c r="L236" s="6" t="s">
        <v>4</v>
      </c>
    </row>
    <row r="237" spans="2:12">
      <c r="B237" s="10"/>
      <c r="C237" s="11"/>
      <c r="D237" s="11"/>
      <c r="E237" s="11" t="s">
        <v>222</v>
      </c>
      <c r="F237" s="11"/>
      <c r="G237" s="11"/>
      <c r="H237" s="12"/>
      <c r="I237" s="8">
        <v>3695834482</v>
      </c>
      <c r="J237" s="16" t="s">
        <v>4</v>
      </c>
      <c r="K237" s="18">
        <v>1978539747</v>
      </c>
      <c r="L237" s="6" t="s">
        <v>4</v>
      </c>
    </row>
    <row r="238" spans="2:12">
      <c r="B238" s="10"/>
      <c r="C238" s="11"/>
      <c r="D238" s="11"/>
      <c r="E238" s="11"/>
      <c r="F238" s="11" t="s">
        <v>223</v>
      </c>
      <c r="G238" s="11"/>
      <c r="H238" s="12"/>
      <c r="I238" s="8">
        <v>3431414982</v>
      </c>
      <c r="J238" s="16" t="s">
        <v>4</v>
      </c>
      <c r="K238" s="18">
        <v>1978539747</v>
      </c>
      <c r="L238" s="6" t="s">
        <v>4</v>
      </c>
    </row>
    <row r="239" spans="2:12">
      <c r="B239" s="10"/>
      <c r="C239" s="11"/>
      <c r="D239" s="11"/>
      <c r="E239" s="11"/>
      <c r="F239" s="11" t="s">
        <v>224</v>
      </c>
      <c r="G239" s="11"/>
      <c r="H239" s="12"/>
      <c r="I239" s="8">
        <v>264419500</v>
      </c>
      <c r="J239" s="16" t="s">
        <v>4</v>
      </c>
      <c r="K239" s="18" t="s">
        <v>4</v>
      </c>
      <c r="L239" s="6" t="s">
        <v>4</v>
      </c>
    </row>
    <row r="240" spans="2:12">
      <c r="B240" s="10"/>
      <c r="C240" s="11"/>
      <c r="D240" s="11" t="s">
        <v>225</v>
      </c>
      <c r="E240" s="11"/>
      <c r="F240" s="11"/>
      <c r="G240" s="11"/>
      <c r="H240" s="12"/>
      <c r="I240" s="8">
        <v>54609319</v>
      </c>
      <c r="J240" s="16" t="s">
        <v>4</v>
      </c>
      <c r="K240" s="18">
        <v>82177357</v>
      </c>
      <c r="L240" s="6" t="s">
        <v>4</v>
      </c>
    </row>
    <row r="241" spans="2:12">
      <c r="B241" s="10"/>
      <c r="C241" s="11"/>
      <c r="D241" s="11"/>
      <c r="E241" s="11" t="s">
        <v>226</v>
      </c>
      <c r="F241" s="11"/>
      <c r="G241" s="11"/>
      <c r="H241" s="12"/>
      <c r="I241" s="8">
        <v>29862783</v>
      </c>
      <c r="J241" s="16" t="s">
        <v>4</v>
      </c>
      <c r="K241" s="18">
        <v>22847635</v>
      </c>
      <c r="L241" s="6" t="s">
        <v>4</v>
      </c>
    </row>
    <row r="242" spans="2:12">
      <c r="B242" s="10"/>
      <c r="C242" s="11"/>
      <c r="D242" s="11"/>
      <c r="E242" s="11" t="s">
        <v>227</v>
      </c>
      <c r="F242" s="11"/>
      <c r="G242" s="11"/>
      <c r="H242" s="12"/>
      <c r="I242" s="8">
        <v>24746536</v>
      </c>
      <c r="J242" s="16" t="s">
        <v>4</v>
      </c>
      <c r="K242" s="18">
        <v>59329722</v>
      </c>
      <c r="L242" s="6" t="s">
        <v>4</v>
      </c>
    </row>
    <row r="243" spans="2:12">
      <c r="B243" s="10"/>
      <c r="C243" s="11" t="s">
        <v>228</v>
      </c>
      <c r="D243" s="11"/>
      <c r="E243" s="11"/>
      <c r="F243" s="11"/>
      <c r="G243" s="11"/>
      <c r="H243" s="12"/>
      <c r="I243" s="8" t="s">
        <v>4</v>
      </c>
      <c r="J243" s="16">
        <v>437272326</v>
      </c>
      <c r="K243" s="18" t="s">
        <v>4</v>
      </c>
      <c r="L243" s="6">
        <v>721369</v>
      </c>
    </row>
    <row r="244" spans="2:12">
      <c r="B244" s="10"/>
      <c r="C244" s="11"/>
      <c r="D244" s="11" t="s">
        <v>229</v>
      </c>
      <c r="E244" s="11"/>
      <c r="F244" s="11"/>
      <c r="G244" s="11"/>
      <c r="H244" s="12"/>
      <c r="I244" s="8">
        <v>437272326</v>
      </c>
      <c r="J244" s="16" t="s">
        <v>4</v>
      </c>
      <c r="K244" s="18">
        <v>721369</v>
      </c>
      <c r="L244" s="6" t="s">
        <v>4</v>
      </c>
    </row>
    <row r="245" spans="2:12">
      <c r="B245" s="10"/>
      <c r="C245" s="11" t="s">
        <v>230</v>
      </c>
      <c r="D245" s="11"/>
      <c r="E245" s="11"/>
      <c r="F245" s="11"/>
      <c r="G245" s="11"/>
      <c r="H245" s="12"/>
      <c r="I245" s="8" t="s">
        <v>4</v>
      </c>
      <c r="J245" s="16">
        <v>487239114</v>
      </c>
      <c r="K245" s="18" t="s">
        <v>4</v>
      </c>
      <c r="L245" s="6">
        <v>1143689491</v>
      </c>
    </row>
    <row r="246" spans="2:12">
      <c r="B246" s="10"/>
      <c r="C246" s="11"/>
      <c r="D246" s="11" t="s">
        <v>231</v>
      </c>
      <c r="E246" s="11"/>
      <c r="F246" s="11"/>
      <c r="G246" s="11"/>
      <c r="H246" s="12"/>
      <c r="I246" s="8">
        <v>17481830</v>
      </c>
      <c r="J246" s="16" t="s">
        <v>4</v>
      </c>
      <c r="K246" s="18">
        <v>6362294</v>
      </c>
      <c r="L246" s="6" t="s">
        <v>4</v>
      </c>
    </row>
    <row r="247" spans="2:12">
      <c r="B247" s="10"/>
      <c r="C247" s="11"/>
      <c r="D247" s="11" t="s">
        <v>232</v>
      </c>
      <c r="E247" s="11"/>
      <c r="F247" s="11"/>
      <c r="G247" s="11"/>
      <c r="H247" s="12"/>
      <c r="I247" s="8">
        <v>469757284</v>
      </c>
      <c r="J247" s="16" t="s">
        <v>4</v>
      </c>
      <c r="K247" s="18">
        <v>1137327197</v>
      </c>
      <c r="L247" s="6" t="s">
        <v>4</v>
      </c>
    </row>
    <row r="248" spans="2:12">
      <c r="B248" s="10"/>
      <c r="C248" s="11" t="s">
        <v>233</v>
      </c>
      <c r="D248" s="11"/>
      <c r="E248" s="11"/>
      <c r="F248" s="11"/>
      <c r="G248" s="11"/>
      <c r="H248" s="12"/>
      <c r="I248" s="8" t="s">
        <v>4</v>
      </c>
      <c r="J248" s="16">
        <v>16742074723</v>
      </c>
      <c r="K248" s="18" t="s">
        <v>4</v>
      </c>
      <c r="L248" s="6">
        <v>14303452265</v>
      </c>
    </row>
    <row r="249" spans="2:12">
      <c r="B249" s="10"/>
      <c r="C249" s="11"/>
      <c r="D249" s="11" t="s">
        <v>234</v>
      </c>
      <c r="E249" s="11"/>
      <c r="F249" s="11"/>
      <c r="G249" s="11"/>
      <c r="H249" s="12"/>
      <c r="I249" s="8">
        <v>6407422147</v>
      </c>
      <c r="J249" s="16" t="s">
        <v>4</v>
      </c>
      <c r="K249" s="18">
        <v>5194545952</v>
      </c>
      <c r="L249" s="6" t="s">
        <v>4</v>
      </c>
    </row>
    <row r="250" spans="2:12">
      <c r="B250" s="10"/>
      <c r="C250" s="11"/>
      <c r="D250" s="11"/>
      <c r="E250" s="11" t="s">
        <v>235</v>
      </c>
      <c r="F250" s="11"/>
      <c r="G250" s="11"/>
      <c r="H250" s="12"/>
      <c r="I250" s="8">
        <v>6407422147</v>
      </c>
      <c r="J250" s="16" t="s">
        <v>4</v>
      </c>
      <c r="K250" s="18">
        <v>5194545952</v>
      </c>
      <c r="L250" s="6" t="s">
        <v>4</v>
      </c>
    </row>
    <row r="251" spans="2:12">
      <c r="B251" s="10"/>
      <c r="C251" s="11"/>
      <c r="D251" s="11"/>
      <c r="E251" s="11"/>
      <c r="F251" s="11" t="s">
        <v>236</v>
      </c>
      <c r="G251" s="11"/>
      <c r="H251" s="12"/>
      <c r="I251" s="8">
        <v>5922821997</v>
      </c>
      <c r="J251" s="16" t="s">
        <v>4</v>
      </c>
      <c r="K251" s="18">
        <v>4491245952</v>
      </c>
      <c r="L251" s="6" t="s">
        <v>4</v>
      </c>
    </row>
    <row r="252" spans="2:12">
      <c r="B252" s="10"/>
      <c r="C252" s="11"/>
      <c r="D252" s="11"/>
      <c r="E252" s="11"/>
      <c r="F252" s="11"/>
      <c r="G252" s="11" t="s">
        <v>237</v>
      </c>
      <c r="H252" s="12"/>
      <c r="I252" s="8">
        <v>2209702990</v>
      </c>
      <c r="J252" s="16" t="s">
        <v>4</v>
      </c>
      <c r="K252" s="18">
        <v>1380823779</v>
      </c>
      <c r="L252" s="6" t="s">
        <v>4</v>
      </c>
    </row>
    <row r="253" spans="2:12">
      <c r="B253" s="10"/>
      <c r="C253" s="11"/>
      <c r="D253" s="11"/>
      <c r="E253" s="11"/>
      <c r="F253" s="11"/>
      <c r="G253" s="11" t="s">
        <v>238</v>
      </c>
      <c r="H253" s="12"/>
      <c r="I253" s="8">
        <v>1610705250</v>
      </c>
      <c r="J253" s="16" t="s">
        <v>4</v>
      </c>
      <c r="K253" s="18">
        <v>1256452280</v>
      </c>
      <c r="L253" s="6" t="s">
        <v>4</v>
      </c>
    </row>
    <row r="254" spans="2:12">
      <c r="B254" s="10"/>
      <c r="C254" s="11"/>
      <c r="D254" s="11"/>
      <c r="E254" s="11"/>
      <c r="F254" s="11"/>
      <c r="G254" s="11" t="s">
        <v>239</v>
      </c>
      <c r="H254" s="12"/>
      <c r="I254" s="8">
        <v>2102413757</v>
      </c>
      <c r="J254" s="16" t="s">
        <v>4</v>
      </c>
      <c r="K254" s="18">
        <v>1853969893</v>
      </c>
      <c r="L254" s="6" t="s">
        <v>4</v>
      </c>
    </row>
    <row r="255" spans="2:12">
      <c r="B255" s="10"/>
      <c r="C255" s="11"/>
      <c r="D255" s="11"/>
      <c r="E255" s="11"/>
      <c r="F255" s="11" t="s">
        <v>240</v>
      </c>
      <c r="G255" s="11"/>
      <c r="H255" s="12"/>
      <c r="I255" s="8">
        <v>484600150</v>
      </c>
      <c r="J255" s="16" t="s">
        <v>4</v>
      </c>
      <c r="K255" s="18">
        <v>703300000</v>
      </c>
      <c r="L255" s="6" t="s">
        <v>4</v>
      </c>
    </row>
    <row r="256" spans="2:12">
      <c r="B256" s="10"/>
      <c r="C256" s="11"/>
      <c r="D256" s="11"/>
      <c r="E256" s="11"/>
      <c r="F256" s="11"/>
      <c r="G256" s="11" t="s">
        <v>241</v>
      </c>
      <c r="H256" s="12"/>
      <c r="I256" s="8">
        <v>484600150</v>
      </c>
      <c r="J256" s="16" t="s">
        <v>4</v>
      </c>
      <c r="K256" s="18">
        <v>343300000</v>
      </c>
      <c r="L256" s="6" t="s">
        <v>4</v>
      </c>
    </row>
    <row r="257" spans="2:12">
      <c r="B257" s="10"/>
      <c r="C257" s="11"/>
      <c r="D257" s="11"/>
      <c r="E257" s="11"/>
      <c r="F257" s="11"/>
      <c r="G257" s="11" t="s">
        <v>242</v>
      </c>
      <c r="H257" s="12"/>
      <c r="I257" s="8" t="s">
        <v>4</v>
      </c>
      <c r="J257" s="16" t="s">
        <v>4</v>
      </c>
      <c r="K257" s="18">
        <v>360000000</v>
      </c>
      <c r="L257" s="6" t="s">
        <v>4</v>
      </c>
    </row>
    <row r="258" spans="2:12">
      <c r="B258" s="10"/>
      <c r="C258" s="11"/>
      <c r="D258" s="11" t="s">
        <v>243</v>
      </c>
      <c r="E258" s="11"/>
      <c r="F258" s="11"/>
      <c r="G258" s="11"/>
      <c r="H258" s="12"/>
      <c r="I258" s="8">
        <v>365354270</v>
      </c>
      <c r="J258" s="16" t="s">
        <v>4</v>
      </c>
      <c r="K258" s="18">
        <v>390962342</v>
      </c>
      <c r="L258" s="6" t="s">
        <v>4</v>
      </c>
    </row>
    <row r="259" spans="2:12">
      <c r="B259" s="10"/>
      <c r="C259" s="11"/>
      <c r="D259" s="11"/>
      <c r="E259" s="11" t="s">
        <v>244</v>
      </c>
      <c r="F259" s="11"/>
      <c r="G259" s="11"/>
      <c r="H259" s="12"/>
      <c r="I259" s="8">
        <v>365354270</v>
      </c>
      <c r="J259" s="16" t="s">
        <v>4</v>
      </c>
      <c r="K259" s="18">
        <v>390962342</v>
      </c>
      <c r="L259" s="6" t="s">
        <v>4</v>
      </c>
    </row>
    <row r="260" spans="2:12">
      <c r="B260" s="10"/>
      <c r="C260" s="11"/>
      <c r="D260" s="11"/>
      <c r="E260" s="11"/>
      <c r="F260" s="11" t="s">
        <v>245</v>
      </c>
      <c r="G260" s="11"/>
      <c r="H260" s="12"/>
      <c r="I260" s="8">
        <v>365354270</v>
      </c>
      <c r="J260" s="16" t="s">
        <v>4</v>
      </c>
      <c r="K260" s="18">
        <v>390962342</v>
      </c>
      <c r="L260" s="6" t="s">
        <v>4</v>
      </c>
    </row>
    <row r="261" spans="2:12">
      <c r="B261" s="10"/>
      <c r="C261" s="11"/>
      <c r="D261" s="11"/>
      <c r="E261" s="11"/>
      <c r="F261" s="11"/>
      <c r="G261" s="11" t="s">
        <v>246</v>
      </c>
      <c r="H261" s="12"/>
      <c r="I261" s="8">
        <v>348970870</v>
      </c>
      <c r="J261" s="16" t="s">
        <v>4</v>
      </c>
      <c r="K261" s="18">
        <v>361014142</v>
      </c>
      <c r="L261" s="6" t="s">
        <v>4</v>
      </c>
    </row>
    <row r="262" spans="2:12">
      <c r="B262" s="10"/>
      <c r="C262" s="11"/>
      <c r="D262" s="11"/>
      <c r="E262" s="11"/>
      <c r="F262" s="11"/>
      <c r="G262" s="11" t="s">
        <v>247</v>
      </c>
      <c r="H262" s="12"/>
      <c r="I262" s="8">
        <v>16383400</v>
      </c>
      <c r="J262" s="16" t="s">
        <v>4</v>
      </c>
      <c r="K262" s="18">
        <v>29948200</v>
      </c>
      <c r="L262" s="6" t="s">
        <v>4</v>
      </c>
    </row>
    <row r="263" spans="2:12">
      <c r="B263" s="10"/>
      <c r="C263" s="11"/>
      <c r="D263" s="11" t="s">
        <v>248</v>
      </c>
      <c r="E263" s="11"/>
      <c r="F263" s="11"/>
      <c r="G263" s="11"/>
      <c r="H263" s="12"/>
      <c r="I263" s="8">
        <v>1551703039</v>
      </c>
      <c r="J263" s="16" t="s">
        <v>4</v>
      </c>
      <c r="K263" s="18">
        <v>1498086392</v>
      </c>
      <c r="L263" s="6" t="s">
        <v>4</v>
      </c>
    </row>
    <row r="264" spans="2:12">
      <c r="B264" s="10"/>
      <c r="C264" s="11"/>
      <c r="D264" s="11" t="s">
        <v>249</v>
      </c>
      <c r="E264" s="11"/>
      <c r="F264" s="11"/>
      <c r="G264" s="11"/>
      <c r="H264" s="12"/>
      <c r="I264" s="8">
        <v>2065057693</v>
      </c>
      <c r="J264" s="16" t="s">
        <v>4</v>
      </c>
      <c r="K264" s="18">
        <v>1813673325</v>
      </c>
      <c r="L264" s="6" t="s">
        <v>4</v>
      </c>
    </row>
    <row r="265" spans="2:12">
      <c r="B265" s="10"/>
      <c r="C265" s="11"/>
      <c r="D265" s="11" t="s">
        <v>250</v>
      </c>
      <c r="E265" s="11"/>
      <c r="F265" s="11"/>
      <c r="G265" s="11"/>
      <c r="H265" s="12"/>
      <c r="I265" s="8">
        <v>1189981964</v>
      </c>
      <c r="J265" s="16" t="s">
        <v>4</v>
      </c>
      <c r="K265" s="18">
        <v>894119941</v>
      </c>
      <c r="L265" s="6" t="s">
        <v>4</v>
      </c>
    </row>
    <row r="266" spans="2:12">
      <c r="B266" s="10"/>
      <c r="C266" s="11"/>
      <c r="D266" s="11" t="s">
        <v>251</v>
      </c>
      <c r="E266" s="11"/>
      <c r="F266" s="11"/>
      <c r="G266" s="11"/>
      <c r="H266" s="12"/>
      <c r="I266" s="8">
        <v>905118763</v>
      </c>
      <c r="J266" s="16" t="s">
        <v>4</v>
      </c>
      <c r="K266" s="18">
        <v>743680606</v>
      </c>
      <c r="L266" s="6" t="s">
        <v>4</v>
      </c>
    </row>
    <row r="267" spans="2:12">
      <c r="B267" s="10"/>
      <c r="C267" s="11"/>
      <c r="D267" s="11" t="s">
        <v>252</v>
      </c>
      <c r="E267" s="11"/>
      <c r="F267" s="11"/>
      <c r="G267" s="11"/>
      <c r="H267" s="12"/>
      <c r="I267" s="8">
        <v>394812374</v>
      </c>
      <c r="J267" s="16" t="s">
        <v>4</v>
      </c>
      <c r="K267" s="18">
        <v>365279568</v>
      </c>
      <c r="L267" s="6" t="s">
        <v>4</v>
      </c>
    </row>
    <row r="268" spans="2:12">
      <c r="B268" s="10"/>
      <c r="C268" s="11"/>
      <c r="D268" s="11" t="s">
        <v>253</v>
      </c>
      <c r="E268" s="11"/>
      <c r="F268" s="11"/>
      <c r="G268" s="11"/>
      <c r="H268" s="12"/>
      <c r="I268" s="8">
        <v>568129060</v>
      </c>
      <c r="J268" s="16" t="s">
        <v>4</v>
      </c>
      <c r="K268" s="18">
        <v>508247628</v>
      </c>
      <c r="L268" s="6" t="s">
        <v>4</v>
      </c>
    </row>
    <row r="269" spans="2:12">
      <c r="B269" s="10"/>
      <c r="C269" s="11"/>
      <c r="D269" s="11" t="s">
        <v>254</v>
      </c>
      <c r="E269" s="11"/>
      <c r="F269" s="11"/>
      <c r="G269" s="11"/>
      <c r="H269" s="12"/>
      <c r="I269" s="8">
        <v>514094974</v>
      </c>
      <c r="J269" s="16" t="s">
        <v>4</v>
      </c>
      <c r="K269" s="18">
        <v>383516919</v>
      </c>
      <c r="L269" s="6" t="s">
        <v>4</v>
      </c>
    </row>
    <row r="270" spans="2:12">
      <c r="B270" s="10"/>
      <c r="C270" s="11"/>
      <c r="D270" s="11" t="s">
        <v>255</v>
      </c>
      <c r="E270" s="11"/>
      <c r="F270" s="11"/>
      <c r="G270" s="11"/>
      <c r="H270" s="12"/>
      <c r="I270" s="8">
        <v>8140000</v>
      </c>
      <c r="J270" s="16" t="s">
        <v>4</v>
      </c>
      <c r="K270" s="18">
        <v>8665000</v>
      </c>
      <c r="L270" s="6" t="s">
        <v>4</v>
      </c>
    </row>
    <row r="271" spans="2:12">
      <c r="B271" s="10"/>
      <c r="C271" s="11"/>
      <c r="D271" s="11" t="s">
        <v>256</v>
      </c>
      <c r="E271" s="11"/>
      <c r="F271" s="11"/>
      <c r="G271" s="11"/>
      <c r="H271" s="12"/>
      <c r="I271" s="8">
        <v>31819310</v>
      </c>
      <c r="J271" s="16" t="s">
        <v>4</v>
      </c>
      <c r="K271" s="18">
        <v>22477110</v>
      </c>
      <c r="L271" s="6" t="s">
        <v>4</v>
      </c>
    </row>
    <row r="272" spans="2:12">
      <c r="B272" s="10"/>
      <c r="C272" s="11"/>
      <c r="D272" s="11" t="s">
        <v>257</v>
      </c>
      <c r="E272" s="11"/>
      <c r="F272" s="11"/>
      <c r="G272" s="11"/>
      <c r="H272" s="12"/>
      <c r="I272" s="8">
        <v>598292745</v>
      </c>
      <c r="J272" s="16" t="s">
        <v>4</v>
      </c>
      <c r="K272" s="18">
        <v>486734592</v>
      </c>
      <c r="L272" s="6" t="s">
        <v>4</v>
      </c>
    </row>
    <row r="273" spans="2:12">
      <c r="B273" s="10"/>
      <c r="C273" s="11"/>
      <c r="D273" s="11" t="s">
        <v>258</v>
      </c>
      <c r="E273" s="11"/>
      <c r="F273" s="11"/>
      <c r="G273" s="11"/>
      <c r="H273" s="12"/>
      <c r="I273" s="8">
        <v>1490794348</v>
      </c>
      <c r="J273" s="16" t="s">
        <v>4</v>
      </c>
      <c r="K273" s="18">
        <v>1447635176</v>
      </c>
      <c r="L273" s="6" t="s">
        <v>4</v>
      </c>
    </row>
    <row r="274" spans="2:12">
      <c r="B274" s="10"/>
      <c r="C274" s="11"/>
      <c r="D274" s="11" t="s">
        <v>259</v>
      </c>
      <c r="E274" s="11"/>
      <c r="F274" s="11"/>
      <c r="G274" s="11"/>
      <c r="H274" s="12"/>
      <c r="I274" s="8">
        <v>28743000</v>
      </c>
      <c r="J274" s="16" t="s">
        <v>4</v>
      </c>
      <c r="K274" s="18">
        <v>21353000</v>
      </c>
      <c r="L274" s="6" t="s">
        <v>4</v>
      </c>
    </row>
    <row r="275" spans="2:12">
      <c r="B275" s="10"/>
      <c r="C275" s="11"/>
      <c r="D275" s="11" t="s">
        <v>260</v>
      </c>
      <c r="E275" s="11"/>
      <c r="F275" s="11"/>
      <c r="G275" s="11"/>
      <c r="H275" s="12"/>
      <c r="I275" s="8">
        <v>38025650</v>
      </c>
      <c r="J275" s="16" t="s">
        <v>4</v>
      </c>
      <c r="K275" s="18">
        <v>31051070</v>
      </c>
      <c r="L275" s="6" t="s">
        <v>4</v>
      </c>
    </row>
    <row r="276" spans="2:12">
      <c r="B276" s="10"/>
      <c r="C276" s="11"/>
      <c r="D276" s="11" t="s">
        <v>261</v>
      </c>
      <c r="E276" s="11"/>
      <c r="F276" s="11"/>
      <c r="G276" s="11"/>
      <c r="H276" s="12"/>
      <c r="I276" s="8">
        <v>2712358</v>
      </c>
      <c r="J276" s="16" t="s">
        <v>4</v>
      </c>
      <c r="K276" s="18">
        <v>390300</v>
      </c>
      <c r="L276" s="6" t="s">
        <v>4</v>
      </c>
    </row>
    <row r="277" spans="2:12">
      <c r="B277" s="10"/>
      <c r="C277" s="11"/>
      <c r="D277" s="11" t="s">
        <v>262</v>
      </c>
      <c r="E277" s="11"/>
      <c r="F277" s="11"/>
      <c r="G277" s="11"/>
      <c r="H277" s="12"/>
      <c r="I277" s="8">
        <v>56171972</v>
      </c>
      <c r="J277" s="16" t="s">
        <v>4</v>
      </c>
      <c r="K277" s="18">
        <v>53626180</v>
      </c>
      <c r="L277" s="6" t="s">
        <v>4</v>
      </c>
    </row>
    <row r="278" spans="2:12">
      <c r="B278" s="10"/>
      <c r="C278" s="11"/>
      <c r="D278" s="11" t="s">
        <v>263</v>
      </c>
      <c r="E278" s="11"/>
      <c r="F278" s="11"/>
      <c r="G278" s="11"/>
      <c r="H278" s="12"/>
      <c r="I278" s="8">
        <v>65337790</v>
      </c>
      <c r="J278" s="16" t="s">
        <v>4</v>
      </c>
      <c r="K278" s="18">
        <v>54242079</v>
      </c>
      <c r="L278" s="6" t="s">
        <v>4</v>
      </c>
    </row>
    <row r="279" spans="2:12">
      <c r="B279" s="10"/>
      <c r="C279" s="11"/>
      <c r="D279" s="11" t="s">
        <v>264</v>
      </c>
      <c r="E279" s="11"/>
      <c r="F279" s="11"/>
      <c r="G279" s="11"/>
      <c r="H279" s="12"/>
      <c r="I279" s="8">
        <v>21838758</v>
      </c>
      <c r="J279" s="16" t="s">
        <v>4</v>
      </c>
      <c r="K279" s="18">
        <v>19548520</v>
      </c>
      <c r="L279" s="6" t="s">
        <v>4</v>
      </c>
    </row>
    <row r="280" spans="2:12">
      <c r="B280" s="10"/>
      <c r="C280" s="11"/>
      <c r="D280" s="11" t="s">
        <v>265</v>
      </c>
      <c r="E280" s="11"/>
      <c r="F280" s="11"/>
      <c r="G280" s="11"/>
      <c r="H280" s="12"/>
      <c r="I280" s="8">
        <v>66572678</v>
      </c>
      <c r="J280" s="16" t="s">
        <v>4</v>
      </c>
      <c r="K280" s="18">
        <v>42498337</v>
      </c>
      <c r="L280" s="6" t="s">
        <v>4</v>
      </c>
    </row>
    <row r="281" spans="2:12">
      <c r="B281" s="10"/>
      <c r="C281" s="11"/>
      <c r="D281" s="11" t="s">
        <v>266</v>
      </c>
      <c r="E281" s="11"/>
      <c r="F281" s="11"/>
      <c r="G281" s="11"/>
      <c r="H281" s="12"/>
      <c r="I281" s="8">
        <v>182801001</v>
      </c>
      <c r="J281" s="16" t="s">
        <v>4</v>
      </c>
      <c r="K281" s="18">
        <v>182625000</v>
      </c>
      <c r="L281" s="6" t="s">
        <v>4</v>
      </c>
    </row>
    <row r="282" spans="2:12">
      <c r="B282" s="10"/>
      <c r="C282" s="11"/>
      <c r="D282" s="11" t="s">
        <v>267</v>
      </c>
      <c r="E282" s="11"/>
      <c r="F282" s="11"/>
      <c r="G282" s="11"/>
      <c r="H282" s="12"/>
      <c r="I282" s="8">
        <v>43642040</v>
      </c>
      <c r="J282" s="16" t="s">
        <v>4</v>
      </c>
      <c r="K282" s="18">
        <v>44561340</v>
      </c>
      <c r="L282" s="6" t="s">
        <v>4</v>
      </c>
    </row>
    <row r="283" spans="2:12">
      <c r="B283" s="10"/>
      <c r="C283" s="11"/>
      <c r="D283" s="11" t="s">
        <v>268</v>
      </c>
      <c r="E283" s="11"/>
      <c r="F283" s="11"/>
      <c r="G283" s="11"/>
      <c r="H283" s="12"/>
      <c r="I283" s="8">
        <v>145508789</v>
      </c>
      <c r="J283" s="16" t="s">
        <v>4</v>
      </c>
      <c r="K283" s="18">
        <v>95931888</v>
      </c>
      <c r="L283" s="6" t="s">
        <v>4</v>
      </c>
    </row>
    <row r="284" spans="2:12">
      <c r="B284" s="10" t="s">
        <v>269</v>
      </c>
      <c r="C284" s="11"/>
      <c r="D284" s="11"/>
      <c r="E284" s="11"/>
      <c r="F284" s="11"/>
      <c r="G284" s="11"/>
      <c r="H284" s="12"/>
      <c r="I284" s="8" t="s">
        <v>4</v>
      </c>
      <c r="J284" s="16">
        <v>10018880746</v>
      </c>
      <c r="K284" s="18" t="s">
        <v>4</v>
      </c>
      <c r="L284" s="6">
        <v>8462124539</v>
      </c>
    </row>
    <row r="285" spans="2:12">
      <c r="B285" s="10" t="s">
        <v>270</v>
      </c>
      <c r="C285" s="11"/>
      <c r="D285" s="11"/>
      <c r="E285" s="11"/>
      <c r="F285" s="11"/>
      <c r="G285" s="11"/>
      <c r="H285" s="12"/>
      <c r="I285" s="8" t="s">
        <v>4</v>
      </c>
      <c r="J285" s="16">
        <v>9379199</v>
      </c>
      <c r="K285" s="18" t="s">
        <v>4</v>
      </c>
      <c r="L285" s="6">
        <v>333394472</v>
      </c>
    </row>
    <row r="286" spans="2:12">
      <c r="B286" s="10"/>
      <c r="C286" s="11" t="s">
        <v>271</v>
      </c>
      <c r="D286" s="11"/>
      <c r="E286" s="11"/>
      <c r="F286" s="11"/>
      <c r="G286" s="11"/>
      <c r="H286" s="12"/>
      <c r="I286" s="8" t="s">
        <v>4</v>
      </c>
      <c r="J286" s="16" t="s">
        <v>4</v>
      </c>
      <c r="K286" s="18" t="s">
        <v>4</v>
      </c>
      <c r="L286" s="6">
        <v>49116000</v>
      </c>
    </row>
    <row r="287" spans="2:12">
      <c r="B287" s="10"/>
      <c r="C287" s="11"/>
      <c r="D287" s="11" t="s">
        <v>272</v>
      </c>
      <c r="E287" s="11"/>
      <c r="F287" s="11"/>
      <c r="G287" s="11"/>
      <c r="H287" s="12"/>
      <c r="I287" s="8" t="s">
        <v>4</v>
      </c>
      <c r="J287" s="16" t="s">
        <v>4</v>
      </c>
      <c r="K287" s="18">
        <v>49116000</v>
      </c>
      <c r="L287" s="6" t="s">
        <v>4</v>
      </c>
    </row>
    <row r="288" spans="2:12">
      <c r="B288" s="10"/>
      <c r="C288" s="11" t="s">
        <v>273</v>
      </c>
      <c r="D288" s="11"/>
      <c r="E288" s="11"/>
      <c r="F288" s="11"/>
      <c r="G288" s="11"/>
      <c r="H288" s="12"/>
      <c r="I288" s="8" t="s">
        <v>4</v>
      </c>
      <c r="J288" s="16">
        <v>9379199</v>
      </c>
      <c r="K288" s="18" t="s">
        <v>4</v>
      </c>
      <c r="L288" s="6">
        <v>284278472</v>
      </c>
    </row>
    <row r="289" spans="2:12">
      <c r="B289" s="10"/>
      <c r="C289" s="11"/>
      <c r="D289" s="11" t="s">
        <v>274</v>
      </c>
      <c r="E289" s="11"/>
      <c r="F289" s="11"/>
      <c r="G289" s="11"/>
      <c r="H289" s="12"/>
      <c r="I289" s="8">
        <v>9379199</v>
      </c>
      <c r="J289" s="16" t="s">
        <v>4</v>
      </c>
      <c r="K289" s="18">
        <v>284278472</v>
      </c>
      <c r="L289" s="6" t="s">
        <v>4</v>
      </c>
    </row>
    <row r="290" spans="2:12">
      <c r="B290" s="10" t="s">
        <v>275</v>
      </c>
      <c r="C290" s="11"/>
      <c r="D290" s="11"/>
      <c r="E290" s="11"/>
      <c r="F290" s="11"/>
      <c r="G290" s="11"/>
      <c r="H290" s="12"/>
      <c r="I290" s="8" t="s">
        <v>4</v>
      </c>
      <c r="J290" s="16">
        <v>6344406</v>
      </c>
      <c r="K290" s="18" t="s">
        <v>4</v>
      </c>
      <c r="L290" s="6">
        <v>918562</v>
      </c>
    </row>
    <row r="291" spans="2:12">
      <c r="B291" s="10"/>
      <c r="C291" s="11" t="s">
        <v>276</v>
      </c>
      <c r="D291" s="11"/>
      <c r="E291" s="11"/>
      <c r="F291" s="11"/>
      <c r="G291" s="11"/>
      <c r="H291" s="12"/>
      <c r="I291" s="8" t="s">
        <v>4</v>
      </c>
      <c r="J291" s="16">
        <v>-10000</v>
      </c>
      <c r="K291" s="18" t="s">
        <v>4</v>
      </c>
      <c r="L291" s="6" t="s">
        <v>4</v>
      </c>
    </row>
    <row r="292" spans="2:12">
      <c r="B292" s="10"/>
      <c r="C292" s="11"/>
      <c r="D292" s="11" t="s">
        <v>277</v>
      </c>
      <c r="E292" s="11"/>
      <c r="F292" s="11"/>
      <c r="G292" s="11"/>
      <c r="H292" s="12"/>
      <c r="I292" s="8">
        <v>10000</v>
      </c>
      <c r="J292" s="16" t="s">
        <v>4</v>
      </c>
      <c r="K292" s="18" t="s">
        <v>4</v>
      </c>
      <c r="L292" s="6" t="s">
        <v>4</v>
      </c>
    </row>
    <row r="293" spans="2:12">
      <c r="B293" s="10"/>
      <c r="C293" s="11" t="s">
        <v>278</v>
      </c>
      <c r="D293" s="11"/>
      <c r="E293" s="11"/>
      <c r="F293" s="11"/>
      <c r="G293" s="11"/>
      <c r="H293" s="12"/>
      <c r="I293" s="8" t="s">
        <v>4</v>
      </c>
      <c r="J293" s="16">
        <v>6334406</v>
      </c>
      <c r="K293" s="18" t="s">
        <v>4</v>
      </c>
      <c r="L293" s="6">
        <v>918562</v>
      </c>
    </row>
    <row r="294" spans="2:12">
      <c r="B294" s="10"/>
      <c r="C294" s="11"/>
      <c r="D294" s="11" t="s">
        <v>279</v>
      </c>
      <c r="E294" s="11"/>
      <c r="F294" s="11"/>
      <c r="G294" s="11"/>
      <c r="H294" s="12"/>
      <c r="I294" s="8">
        <v>6334406</v>
      </c>
      <c r="J294" s="16" t="s">
        <v>4</v>
      </c>
      <c r="K294" s="18">
        <v>918562</v>
      </c>
      <c r="L294" s="6" t="s">
        <v>4</v>
      </c>
    </row>
    <row r="295" spans="2:12">
      <c r="B295" s="10" t="s">
        <v>280</v>
      </c>
      <c r="C295" s="11"/>
      <c r="D295" s="11"/>
      <c r="E295" s="11"/>
      <c r="F295" s="11"/>
      <c r="G295" s="11"/>
      <c r="H295" s="12"/>
      <c r="I295" s="8" t="s">
        <v>4</v>
      </c>
      <c r="J295" s="16">
        <v>10021915539</v>
      </c>
      <c r="K295" s="18" t="s">
        <v>4</v>
      </c>
      <c r="L295" s="6">
        <v>8794600449</v>
      </c>
    </row>
    <row r="296" spans="2:12">
      <c r="B296" s="10" t="s">
        <v>281</v>
      </c>
      <c r="C296" s="11"/>
      <c r="D296" s="11"/>
      <c r="E296" s="11"/>
      <c r="F296" s="11"/>
      <c r="G296" s="11"/>
      <c r="H296" s="12"/>
      <c r="I296" s="8" t="s">
        <v>4</v>
      </c>
      <c r="J296" s="16">
        <v>2442713864</v>
      </c>
      <c r="K296" s="18" t="s">
        <v>4</v>
      </c>
      <c r="L296" s="6">
        <v>2154973865</v>
      </c>
    </row>
    <row r="297" spans="2:12">
      <c r="B297" s="10"/>
      <c r="C297" s="11" t="s">
        <v>282</v>
      </c>
      <c r="D297" s="11"/>
      <c r="E297" s="11"/>
      <c r="F297" s="11"/>
      <c r="G297" s="11"/>
      <c r="H297" s="12"/>
      <c r="I297" s="8" t="s">
        <v>4</v>
      </c>
      <c r="J297" s="16">
        <v>2442713864</v>
      </c>
      <c r="K297" s="18" t="s">
        <v>4</v>
      </c>
      <c r="L297" s="6">
        <v>2154973865</v>
      </c>
    </row>
    <row r="298" spans="2:12">
      <c r="B298" s="10" t="s">
        <v>283</v>
      </c>
      <c r="C298" s="11"/>
      <c r="D298" s="11"/>
      <c r="E298" s="11"/>
      <c r="F298" s="11"/>
      <c r="G298" s="11"/>
      <c r="H298" s="12"/>
      <c r="I298" s="8" t="s">
        <v>4</v>
      </c>
      <c r="J298" s="16">
        <v>7579201675</v>
      </c>
      <c r="K298" s="18" t="s">
        <v>4</v>
      </c>
      <c r="L298" s="6">
        <v>6639626584</v>
      </c>
    </row>
    <row r="299" spans="2:12">
      <c r="B299" s="10" t="s">
        <v>480</v>
      </c>
      <c r="C299" s="11"/>
      <c r="D299" s="11"/>
      <c r="E299" s="11"/>
      <c r="F299" s="11"/>
      <c r="G299" s="11"/>
      <c r="H299" s="12"/>
      <c r="I299" s="8" t="s">
        <v>4</v>
      </c>
      <c r="J299" s="16" t="s">
        <v>4</v>
      </c>
      <c r="K299" s="18" t="s">
        <v>4</v>
      </c>
      <c r="L299" s="6" t="s">
        <v>4</v>
      </c>
    </row>
    <row r="300" spans="2:12">
      <c r="B300" s="10" t="s">
        <v>284</v>
      </c>
      <c r="C300" s="11"/>
      <c r="D300" s="11"/>
      <c r="E300" s="11"/>
      <c r="F300" s="11"/>
      <c r="G300" s="11"/>
      <c r="H300" s="12"/>
      <c r="I300" s="8" t="s">
        <v>4</v>
      </c>
      <c r="J300" s="16" t="s">
        <v>4</v>
      </c>
      <c r="K300" s="18" t="s">
        <v>4</v>
      </c>
      <c r="L300" s="6" t="s">
        <v>4</v>
      </c>
    </row>
    <row r="301" spans="2:12">
      <c r="B301" s="13" t="s">
        <v>285</v>
      </c>
      <c r="C301" s="14"/>
      <c r="D301" s="14"/>
      <c r="E301" s="14"/>
      <c r="F301" s="14"/>
      <c r="G301" s="14"/>
      <c r="H301" s="15"/>
      <c r="I301" s="9" t="s">
        <v>4</v>
      </c>
      <c r="J301" s="17">
        <v>7579201675</v>
      </c>
      <c r="K301" s="19" t="s">
        <v>4</v>
      </c>
      <c r="L301" s="7">
        <v>6639626584</v>
      </c>
    </row>
  </sheetData>
  <mergeCells count="8">
    <mergeCell ref="B2:L2"/>
    <mergeCell ref="B11:H12"/>
    <mergeCell ref="I11:J11"/>
    <mergeCell ref="K11:L11"/>
    <mergeCell ref="I12:J12"/>
    <mergeCell ref="K12:L12"/>
    <mergeCell ref="B5:L5"/>
    <mergeCell ref="B6:L6"/>
  </mergeCells>
  <phoneticPr fontId="1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3</vt:i4>
      </vt:variant>
    </vt:vector>
  </HeadingPairs>
  <TitlesOfParts>
    <vt:vector size="7" baseType="lpstr">
      <vt:lpstr>재무상태표</vt:lpstr>
      <vt:lpstr>PL</vt:lpstr>
      <vt:lpstr>손익계산서</vt:lpstr>
      <vt:lpstr>PL(상세)</vt:lpstr>
      <vt:lpstr>PL!Print_Area</vt:lpstr>
      <vt:lpstr>손익계산서!Print_Area</vt:lpstr>
      <vt:lpstr>재무상태표!Print_Area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김백일</dc:creator>
  <cp:lastModifiedBy>etk</cp:lastModifiedBy>
  <cp:lastPrinted>2013-07-11T06:51:42Z</cp:lastPrinted>
  <dcterms:created xsi:type="dcterms:W3CDTF">2011-07-11T07:26:36Z</dcterms:created>
  <dcterms:modified xsi:type="dcterms:W3CDTF">2013-09-11T23:44:23Z</dcterms:modified>
</cp:coreProperties>
</file>